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4"/>
  </bookViews>
  <sheets>
    <sheet name="Request" sheetId="1" r:id="rId1"/>
    <sheet name="Materials" sheetId="2" r:id="rId2"/>
    <sheet name="Equipment" sheetId="3" r:id="rId3"/>
    <sheet name="Fringe" sheetId="4" r:id="rId4"/>
    <sheet name="Labor" sheetId="5" r:id="rId5"/>
  </sheets>
  <externalReferences>
    <externalReference r:id="rId8"/>
  </externalReferences>
  <definedNames/>
  <calcPr fullCalcOnLoad="1"/>
</workbook>
</file>

<file path=xl/comments2.xml><?xml version="1.0" encoding="utf-8"?>
<comments xmlns="http://schemas.openxmlformats.org/spreadsheetml/2006/main">
  <authors>
    <author>Ron Simmons</author>
  </authors>
  <commentList>
    <comment ref="B19" authorId="0">
      <text>
        <r>
          <rPr>
            <sz val="8"/>
            <rFont val="Tahoma"/>
            <family val="0"/>
          </rPr>
          <t xml:space="preserve">NO DATA MAY BE ENTERED HERE,
SIGNATURE REQUIRED
</t>
        </r>
      </text>
    </comment>
  </commentList>
</comments>
</file>

<file path=xl/comments3.xml><?xml version="1.0" encoding="utf-8"?>
<comments xmlns="http://schemas.openxmlformats.org/spreadsheetml/2006/main">
  <authors>
    <author>Ron Simmons</author>
  </authors>
  <commentList>
    <comment ref="E20" authorId="0">
      <text>
        <r>
          <rPr>
            <sz val="10"/>
            <rFont val="Tahoma"/>
            <family val="2"/>
          </rPr>
          <t xml:space="preserve">this box must be signed. No data can be input here
</t>
        </r>
        <r>
          <rPr>
            <sz val="8"/>
            <rFont val="Tahoma"/>
            <family val="0"/>
          </rPr>
          <t xml:space="preserve">
</t>
        </r>
      </text>
    </comment>
  </commentList>
</comments>
</file>

<file path=xl/comments4.xml><?xml version="1.0" encoding="utf-8"?>
<comments xmlns="http://schemas.openxmlformats.org/spreadsheetml/2006/main">
  <authors>
    <author>Ron Simmons</author>
  </authors>
  <commentList>
    <comment ref="D9" authorId="0">
      <text>
        <r>
          <rPr>
            <sz val="8"/>
            <rFont val="Tahoma"/>
            <family val="0"/>
          </rPr>
          <t>ENTER TOTAL PAYROLL IN DOLLARS FOR THE DEPARTMENT YOU ARE COMPUTING BENEFITS FOR. USE A YEARLY FIGURE.</t>
        </r>
      </text>
    </comment>
    <comment ref="C14" authorId="0">
      <text>
        <r>
          <rPr>
            <sz val="8"/>
            <rFont val="Tahoma"/>
            <family val="0"/>
          </rPr>
          <t xml:space="preserve">ENTER NUMBER OF PAID HOURS PER YEAR FOR 1 EMPLOYEE, (USE AN AVERAGE)
</t>
        </r>
      </text>
    </comment>
    <comment ref="C16" authorId="0">
      <text>
        <r>
          <rPr>
            <sz val="8"/>
            <rFont val="Tahoma"/>
            <family val="0"/>
          </rPr>
          <t xml:space="preserve">ENTER NUMBER OF PAID HOURS PER YEAR FOR ONE EMPLOYEE, (USE AN AVERAGE)
</t>
        </r>
      </text>
    </comment>
    <comment ref="C18" authorId="0">
      <text>
        <r>
          <rPr>
            <sz val="8"/>
            <rFont val="Tahoma"/>
            <family val="0"/>
          </rPr>
          <t>ENTER NUMBER OF PAID HOURS PER YEAR FOR ONE EMPLOYEE, (USE AN AVERAGE)</t>
        </r>
      </text>
    </comment>
    <comment ref="C20" authorId="0">
      <text>
        <r>
          <rPr>
            <sz val="8"/>
            <rFont val="Tahoma"/>
            <family val="0"/>
          </rPr>
          <t xml:space="preserve">KNOWN PERCENTAGE
NO ENTRY REQIRED
</t>
        </r>
      </text>
    </comment>
    <comment ref="C22" authorId="0">
      <text>
        <r>
          <rPr>
            <sz val="8"/>
            <rFont val="Tahoma"/>
            <family val="0"/>
          </rPr>
          <t xml:space="preserve">KNOWN PERCENTAGE, NO DATA INPUT REQUIRED
</t>
        </r>
      </text>
    </comment>
    <comment ref="C24" authorId="0">
      <text>
        <r>
          <rPr>
            <sz val="8"/>
            <rFont val="Tahoma"/>
            <family val="0"/>
          </rPr>
          <t xml:space="preserve">ENTER AMOUNT OF DOLLARS PAID YEARLY
FOR THE WHOLE DEPARTMENT
</t>
        </r>
      </text>
    </comment>
    <comment ref="C26" authorId="0">
      <text>
        <r>
          <rPr>
            <sz val="8"/>
            <rFont val="Tahoma"/>
            <family val="0"/>
          </rPr>
          <t xml:space="preserve">ENTER AMOUNT OF DOLLARS PAID YEARLY
FOR THE WHOLE DEPARTMENT
</t>
        </r>
      </text>
    </comment>
    <comment ref="C28" authorId="0">
      <text>
        <r>
          <rPr>
            <sz val="8"/>
            <rFont val="Tahoma"/>
            <family val="0"/>
          </rPr>
          <t xml:space="preserve">ENTER AMOUNT OF DOLLARS PAID YEARLY
FOR THE WHOLE DEPARTMENT
</t>
        </r>
      </text>
    </comment>
    <comment ref="C30" authorId="0">
      <text>
        <r>
          <rPr>
            <sz val="8"/>
            <rFont val="Tahoma"/>
            <family val="0"/>
          </rPr>
          <t xml:space="preserve">ENTER AMOUNT OF DOLLARS PAID YEARLY
FOR THE WHOLE DEPARTMENT
</t>
        </r>
      </text>
    </comment>
    <comment ref="C32" authorId="0">
      <text>
        <r>
          <rPr>
            <sz val="8"/>
            <rFont val="Tahoma"/>
            <family val="0"/>
          </rPr>
          <t xml:space="preserve">ENTER AMOUNT OF DOLLARS PAID YEARLY
FOR THE WHOLE DEPARTMENT
</t>
        </r>
      </text>
    </comment>
  </commentList>
</comments>
</file>

<file path=xl/comments5.xml><?xml version="1.0" encoding="utf-8"?>
<comments xmlns="http://schemas.openxmlformats.org/spreadsheetml/2006/main">
  <authors>
    <author>fema</author>
    <author>Ron Simmons</author>
  </authors>
  <commentList>
    <comment ref="E6" authorId="0">
      <text>
        <r>
          <rPr>
            <b/>
            <sz val="8"/>
            <rFont val="Tahoma"/>
            <family val="0"/>
          </rPr>
          <t>fema:</t>
        </r>
        <r>
          <rPr>
            <sz val="8"/>
            <rFont val="Tahoma"/>
            <family val="0"/>
          </rPr>
          <t xml:space="preserve">
</t>
        </r>
        <r>
          <rPr>
            <sz val="12"/>
            <rFont val="Tahoma"/>
            <family val="2"/>
          </rPr>
          <t>enter dates of work</t>
        </r>
      </text>
    </comment>
    <comment ref="K6" authorId="0">
      <text>
        <r>
          <rPr>
            <b/>
            <sz val="8"/>
            <rFont val="Tahoma"/>
            <family val="0"/>
          </rPr>
          <t>fema:</t>
        </r>
        <r>
          <rPr>
            <sz val="8"/>
            <rFont val="Tahoma"/>
            <family val="0"/>
          </rPr>
          <t xml:space="preserve">
</t>
        </r>
        <r>
          <rPr>
            <sz val="12"/>
            <rFont val="Tahoma"/>
            <family val="2"/>
          </rPr>
          <t>this column computed by excel</t>
        </r>
      </text>
    </comment>
    <comment ref="A7" authorId="0">
      <text>
        <r>
          <rPr>
            <b/>
            <sz val="8"/>
            <rFont val="Tahoma"/>
            <family val="0"/>
          </rPr>
          <t>fema:</t>
        </r>
        <r>
          <rPr>
            <sz val="8"/>
            <rFont val="Tahoma"/>
            <family val="0"/>
          </rPr>
          <t xml:space="preserve">
</t>
        </r>
        <r>
          <rPr>
            <sz val="12"/>
            <rFont val="Tahoma"/>
            <family val="2"/>
          </rPr>
          <t>enter employee name</t>
        </r>
      </text>
    </comment>
    <comment ref="E7" authorId="0">
      <text>
        <r>
          <rPr>
            <b/>
            <sz val="8"/>
            <rFont val="Tahoma"/>
            <family val="0"/>
          </rPr>
          <t>fema:</t>
        </r>
        <r>
          <rPr>
            <sz val="8"/>
            <rFont val="Tahoma"/>
            <family val="0"/>
          </rPr>
          <t xml:space="preserve">
</t>
        </r>
        <r>
          <rPr>
            <sz val="12"/>
            <rFont val="Tahoma"/>
            <family val="2"/>
          </rPr>
          <t>enter regular time hours for each date</t>
        </r>
      </text>
    </comment>
    <comment ref="A8" authorId="0">
      <text>
        <r>
          <rPr>
            <b/>
            <sz val="8"/>
            <rFont val="Tahoma"/>
            <family val="0"/>
          </rPr>
          <t>fema:</t>
        </r>
        <r>
          <rPr>
            <sz val="8"/>
            <rFont val="Tahoma"/>
            <family val="0"/>
          </rPr>
          <t xml:space="preserve">
</t>
        </r>
        <r>
          <rPr>
            <sz val="12"/>
            <rFont val="Tahoma"/>
            <family val="2"/>
          </rPr>
          <t>enter job title</t>
        </r>
      </text>
    </comment>
    <comment ref="E8" authorId="0">
      <text>
        <r>
          <rPr>
            <b/>
            <sz val="8"/>
            <rFont val="Tahoma"/>
            <family val="0"/>
          </rPr>
          <t>fema:</t>
        </r>
        <r>
          <rPr>
            <sz val="8"/>
            <rFont val="Tahoma"/>
            <family val="0"/>
          </rPr>
          <t xml:space="preserve">
</t>
        </r>
        <r>
          <rPr>
            <sz val="12"/>
            <rFont val="Tahoma"/>
            <family val="2"/>
          </rPr>
          <t>enter overtime hours for each date</t>
        </r>
      </text>
    </comment>
    <comment ref="A9" authorId="1">
      <text>
        <r>
          <rPr>
            <sz val="8"/>
            <rFont val="Tahoma"/>
            <family val="0"/>
          </rPr>
          <t xml:space="preserve">ENTER EMPLOYEE NAME
</t>
        </r>
      </text>
    </comment>
    <comment ref="E9" authorId="1">
      <text>
        <r>
          <rPr>
            <b/>
            <sz val="8"/>
            <rFont val="Tahoma"/>
            <family val="0"/>
          </rPr>
          <t>ENTER NUMBER OF HOURS WORKED FOR THIS DATE, STRAIGHT TIME.</t>
        </r>
      </text>
    </comment>
    <comment ref="L9" authorId="0">
      <text>
        <r>
          <rPr>
            <b/>
            <sz val="8"/>
            <rFont val="Tahoma"/>
            <family val="0"/>
          </rPr>
          <t>fema:</t>
        </r>
        <r>
          <rPr>
            <sz val="8"/>
            <rFont val="Tahoma"/>
            <family val="0"/>
          </rPr>
          <t xml:space="preserve">
</t>
        </r>
        <r>
          <rPr>
            <sz val="12"/>
            <rFont val="Tahoma"/>
            <family val="2"/>
          </rPr>
          <t>enter straight time rate, excel computes overtime @ 1.5</t>
        </r>
      </text>
    </comment>
    <comment ref="M9" authorId="0">
      <text>
        <r>
          <rPr>
            <b/>
            <sz val="8"/>
            <rFont val="Tahoma"/>
            <family val="0"/>
          </rPr>
          <t>fema:</t>
        </r>
        <r>
          <rPr>
            <sz val="8"/>
            <rFont val="Tahoma"/>
            <family val="0"/>
          </rPr>
          <t xml:space="preserve">
</t>
        </r>
        <r>
          <rPr>
            <sz val="12"/>
            <rFont val="Tahoma"/>
            <family val="2"/>
          </rPr>
          <t>this column computed by excel</t>
        </r>
      </text>
    </comment>
    <comment ref="A10" authorId="1">
      <text>
        <r>
          <rPr>
            <sz val="8"/>
            <rFont val="Tahoma"/>
            <family val="0"/>
          </rPr>
          <t xml:space="preserve">ENTER JOB TITLE OR DESCRIPTION
</t>
        </r>
      </text>
    </comment>
    <comment ref="E10" authorId="1">
      <text>
        <r>
          <rPr>
            <b/>
            <sz val="8"/>
            <rFont val="Tahoma"/>
            <family val="0"/>
          </rPr>
          <t xml:space="preserve">ENTER NUMBER OF OVERTIME HOURS FOR THIS DATE.
</t>
        </r>
      </text>
    </comment>
    <comment ref="F33" authorId="0">
      <text>
        <r>
          <rPr>
            <b/>
            <sz val="11"/>
            <rFont val="Tahoma"/>
            <family val="2"/>
          </rPr>
          <t>fema: FRINGE RATES ARE APPLIED HERE AUTOMATICALLY BY EXCEL BASED ON THE "BENEFITS" SHEET.
The E38 and H38 cells on the Benefit sheet have been left unprotected to allow the user to bypass the data entry on the Benefit sheet. I.e.: if you know the benefit rate and want to apply it without completing the data entry required on the Benefit sheet, simply enter it into E38 and H38 cells (yellow)  and it will also appear here on this Labor sheet.</t>
        </r>
      </text>
    </comment>
    <comment ref="F34" authorId="0">
      <text>
        <r>
          <rPr>
            <b/>
            <sz val="11"/>
            <rFont val="Tahoma"/>
            <family val="2"/>
          </rPr>
          <t>fema: FRINGE RATES ARE APPLIED HERE AUTOMATICALLY BY EXCEL BASED ON THE "BENEFITS" SHEET.
The E38 and H38 cells on the Benefit sheet have been left unprotected to allow the user to bypass the data entry on the Benefit sheet. I.e.: if you know the benefit rate and want to apply it without completing the data entry required on the Benefit sheet, simply enter it into E38 and H38 cells (yellow)  and it will also appear here on this Labor sheet.</t>
        </r>
      </text>
    </comment>
    <comment ref="C40" authorId="1">
      <text>
        <r>
          <rPr>
            <sz val="10"/>
            <rFont val="Tahoma"/>
            <family val="2"/>
          </rPr>
          <t xml:space="preserve">this box must be signed. No data can be input here
</t>
        </r>
        <r>
          <rPr>
            <sz val="8"/>
            <rFont val="Tahoma"/>
            <family val="0"/>
          </rPr>
          <t xml:space="preserve">
</t>
        </r>
      </text>
    </comment>
  </commentList>
</comments>
</file>

<file path=xl/sharedStrings.xml><?xml version="1.0" encoding="utf-8"?>
<sst xmlns="http://schemas.openxmlformats.org/spreadsheetml/2006/main" count="175" uniqueCount="116">
  <si>
    <t>Requesting Entity:</t>
  </si>
  <si>
    <t>Providing Entity:</t>
  </si>
  <si>
    <t>Date(s) Aid was Provided:</t>
  </si>
  <si>
    <t>Name of Event:</t>
  </si>
  <si>
    <t>Date of the Pre-Event Written Mutual Aid Agreement*:</t>
  </si>
  <si>
    <t>*Copy of Written Mutual Aid Agreement is attached to this billing</t>
  </si>
  <si>
    <t>Total Labor:</t>
  </si>
  <si>
    <t>Total Equipment:</t>
  </si>
  <si>
    <t>Total Materials:</t>
  </si>
  <si>
    <t>Request for Reimbursement</t>
  </si>
  <si>
    <t>Mutual Aid Costs</t>
  </si>
  <si>
    <t>Total Costs:</t>
  </si>
  <si>
    <t>This form should be accompanied by force account labor and equipment records that support the costs claimed in this request.</t>
  </si>
  <si>
    <t>FORCE ACCOUNT EQUIPMENT</t>
  </si>
  <si>
    <t>TYPE OF EQUIPMENT</t>
  </si>
  <si>
    <t>REFERENCE</t>
  </si>
  <si>
    <t xml:space="preserve">FEMA </t>
  </si>
  <si>
    <t>DATE AND HOURS WORKED</t>
  </si>
  <si>
    <t>TOTAL</t>
  </si>
  <si>
    <t>HOURLY</t>
  </si>
  <si>
    <t>CAPACITY &amp; HP AS APPROPRIATE</t>
  </si>
  <si>
    <t>NUMBER</t>
  </si>
  <si>
    <t>CODE</t>
  </si>
  <si>
    <t>HOURS</t>
  </si>
  <si>
    <t>RATE</t>
  </si>
  <si>
    <t>COST</t>
  </si>
  <si>
    <t>TOTAL HOURS</t>
  </si>
  <si>
    <t>TOTAL COST</t>
  </si>
  <si>
    <t>I CERTIFY THAT THE DATA PROVIDED HERE WAS TRANSCRIBED FROM DOCUMENTS AND RECORDS AVAILABLE FOR AUDIT.</t>
  </si>
  <si>
    <t>CERTIFIED BY</t>
  </si>
  <si>
    <t>TITLE</t>
  </si>
  <si>
    <t>DATE</t>
  </si>
  <si>
    <t>FORCE ACCOUNT LABOR RECORD</t>
  </si>
  <si>
    <t xml:space="preserve">EMPLOYEE NAME AND  </t>
  </si>
  <si>
    <t>DATE AND HOURS WORKED EACH DAY</t>
  </si>
  <si>
    <t xml:space="preserve">JOB DESCRIPTION   </t>
  </si>
  <si>
    <t xml:space="preserve"> HOURS</t>
  </si>
  <si>
    <t>PAY</t>
  </si>
  <si>
    <t>REGULAR</t>
  </si>
  <si>
    <t>O/T</t>
  </si>
  <si>
    <t xml:space="preserve"> REG PAY</t>
  </si>
  <si>
    <t xml:space="preserve">X  FRINGE RATE OF </t>
  </si>
  <si>
    <t>=</t>
  </si>
  <si>
    <t xml:space="preserve">                TOTAL HOURS</t>
  </si>
  <si>
    <t>TOTAL REG</t>
  </si>
  <si>
    <t xml:space="preserve"> O/T   PAY</t>
  </si>
  <si>
    <t>TOTAL O/T</t>
  </si>
  <si>
    <t>TOTAL ALL</t>
  </si>
  <si>
    <t>REG FRINGE</t>
  </si>
  <si>
    <t>TOTAL OT (ONLY) WITH FRINGE</t>
  </si>
  <si>
    <t>O/T FRINGE</t>
  </si>
  <si>
    <t xml:space="preserve"> TOTAL LABOR WITH FRINGES</t>
  </si>
  <si>
    <t xml:space="preserve">CERTIFIED BY </t>
  </si>
  <si>
    <t>FEDERAL EMERGENCY MANAGEMENT AGENCY</t>
  </si>
  <si>
    <t>APPLICANT'S BENEFITS CALCULATION WORKSHEET</t>
  </si>
  <si>
    <t>DISASTER NUMBER:</t>
  </si>
  <si>
    <t>TOTAL PAYROLL IN DOLLARS</t>
  </si>
  <si>
    <t>DOLLARS &amp; HOURS</t>
  </si>
  <si>
    <t>REGULAR TIME %</t>
  </si>
  <si>
    <t>OVERTIME %</t>
  </si>
  <si>
    <t>Holidays</t>
  </si>
  <si>
    <t>/ 2080 =</t>
  </si>
  <si>
    <t>Vacation Leave</t>
  </si>
  <si>
    <t>Sick Leave</t>
  </si>
  <si>
    <t>* Social Security</t>
  </si>
  <si>
    <t>*</t>
  </si>
  <si>
    <t>* Medicare</t>
  </si>
  <si>
    <t>* Umemployment</t>
  </si>
  <si>
    <t>/ total payroll =</t>
  </si>
  <si>
    <t>* Worker's Comp</t>
  </si>
  <si>
    <t>** Retirement</t>
  </si>
  <si>
    <t>**</t>
  </si>
  <si>
    <t>Health Benefits</t>
  </si>
  <si>
    <t>Life Insurance Benefits</t>
  </si>
  <si>
    <t xml:space="preserve"> </t>
  </si>
  <si>
    <t>Total (in % of annual salary)</t>
  </si>
  <si>
    <t>(FIGURES IN YELLOW AUTOMATICLY "GO" TO THE FORCE ACCOUNT LABOR SHEETS)</t>
  </si>
  <si>
    <t>I CERTIFY THAT THE INFORMATION ABOVE WAS TRANSCRIBED FROM PAYROLL</t>
  </si>
  <si>
    <t>RECORDS OR OTHER DOCUMENTS WHICH ARE AVAILABLE FOR AUDIT.</t>
  </si>
  <si>
    <t>CERTIFIED:</t>
  </si>
  <si>
    <t>TITLE:</t>
  </si>
  <si>
    <t>DATE:</t>
  </si>
  <si>
    <t>* Only categories for overtime fringe benefits.</t>
  </si>
  <si>
    <t>** Only when supported by employee contract</t>
  </si>
  <si>
    <t>Type of services provided (search &amp; rescue, sandbagging, debris removal, emergency medical care, firefighting, etc.)</t>
  </si>
  <si>
    <t>Broome County</t>
  </si>
  <si>
    <t>Tropical Storm Lee Flooding</t>
  </si>
  <si>
    <t>Location of Work:</t>
  </si>
  <si>
    <t>Category of Work:</t>
  </si>
  <si>
    <t xml:space="preserve">B </t>
  </si>
  <si>
    <t>PROVIDING ENTITY</t>
  </si>
  <si>
    <t>FEMA 4031 DR NY</t>
  </si>
  <si>
    <t>Certified by :</t>
  </si>
  <si>
    <t>Title:</t>
  </si>
  <si>
    <t>Date:</t>
  </si>
  <si>
    <t>Phone #:</t>
  </si>
  <si>
    <t>Email:</t>
  </si>
  <si>
    <t>Requesting Reimbursement:</t>
  </si>
  <si>
    <t>Or Donating Resources:</t>
  </si>
  <si>
    <t>Check one:</t>
  </si>
  <si>
    <t>FORCE ACCOUNT MATERIALS</t>
  </si>
  <si>
    <t>VENDOR</t>
  </si>
  <si>
    <t>DESCRIPTION</t>
  </si>
  <si>
    <t>QUANTITY</t>
  </si>
  <si>
    <t xml:space="preserve">UNIT </t>
  </si>
  <si>
    <t>CHECK</t>
  </si>
  <si>
    <t xml:space="preserve">DATE </t>
  </si>
  <si>
    <t>SOURCE OF DATA</t>
  </si>
  <si>
    <t>PRICE</t>
  </si>
  <si>
    <t>BOUGHT</t>
  </si>
  <si>
    <t>USED</t>
  </si>
  <si>
    <t>INVOICE</t>
  </si>
  <si>
    <t>STOCK</t>
  </si>
  <si>
    <t xml:space="preserve">TOTAL COST </t>
  </si>
  <si>
    <t>I certify that the above information was transcribed from daily logs,vendor invoices, stock cards, or other documents which are available for audit.</t>
  </si>
  <si>
    <t>DISASTER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</si>
</sst>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_(* #,##0_);_(* \(#,##0\);_(* &quot;-&quot;??_);_(@_)"/>
    <numFmt numFmtId="167" formatCode="0;\-0;;@"/>
    <numFmt numFmtId="168" formatCode="mm/dd/yy"/>
    <numFmt numFmtId="169" formatCode="[$-409]dddd\,\ mmmm\ dd\,\ yyyy"/>
  </numFmts>
  <fonts count="46">
    <font>
      <sz val="11"/>
      <color indexed="8"/>
      <name val="Calibri"/>
      <family val="2"/>
    </font>
    <font>
      <b/>
      <sz val="11"/>
      <color indexed="8"/>
      <name val="Calibri"/>
      <family val="2"/>
    </font>
    <font>
      <b/>
      <sz val="13"/>
      <color indexed="8"/>
      <name val="Calibri"/>
      <family val="2"/>
    </font>
    <font>
      <sz val="12"/>
      <color indexed="8"/>
      <name val="Times New Roman"/>
      <family val="1"/>
    </font>
    <font>
      <b/>
      <sz val="14"/>
      <color indexed="8"/>
      <name val="Times New Roman"/>
      <family val="1"/>
    </font>
    <font>
      <b/>
      <sz val="16"/>
      <color indexed="8"/>
      <name val="Times New Roman"/>
      <family val="1"/>
    </font>
    <font>
      <sz val="14"/>
      <color indexed="8"/>
      <name val="Times New Roman"/>
      <family val="1"/>
    </font>
    <font>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Calibri"/>
      <family val="2"/>
    </font>
    <font>
      <b/>
      <u val="single"/>
      <sz val="8"/>
      <color indexed="51"/>
      <name val="Arial"/>
      <family val="2"/>
    </font>
    <font>
      <sz val="10"/>
      <color indexed="51"/>
      <name val="Arial"/>
      <family val="2"/>
    </font>
    <font>
      <sz val="8"/>
      <name val="Arial"/>
      <family val="2"/>
    </font>
    <font>
      <sz val="10"/>
      <name val="Arial"/>
      <family val="0"/>
    </font>
    <font>
      <sz val="11"/>
      <name val="Arial"/>
      <family val="2"/>
    </font>
    <font>
      <i/>
      <sz val="10"/>
      <name val="Arial"/>
      <family val="2"/>
    </font>
    <font>
      <i/>
      <sz val="8"/>
      <name val="Arial"/>
      <family val="2"/>
    </font>
    <font>
      <u val="single"/>
      <sz val="10"/>
      <name val="Arial"/>
      <family val="2"/>
    </font>
    <font>
      <b/>
      <u val="single"/>
      <sz val="8"/>
      <name val="Arial"/>
      <family val="2"/>
    </font>
    <font>
      <sz val="10"/>
      <name val="Tahoma"/>
      <family val="2"/>
    </font>
    <font>
      <sz val="8"/>
      <name val="Tahoma"/>
      <family val="0"/>
    </font>
    <font>
      <b/>
      <sz val="10"/>
      <name val="Arial"/>
      <family val="0"/>
    </font>
    <font>
      <sz val="10"/>
      <color indexed="12"/>
      <name val="Arial"/>
      <family val="2"/>
    </font>
    <font>
      <b/>
      <sz val="8"/>
      <name val="Arial"/>
      <family val="2"/>
    </font>
    <font>
      <b/>
      <sz val="8"/>
      <name val="Tahoma"/>
      <family val="0"/>
    </font>
    <font>
      <sz val="12"/>
      <name val="Tahoma"/>
      <family val="2"/>
    </font>
    <font>
      <b/>
      <sz val="11"/>
      <name val="Tahoma"/>
      <family val="2"/>
    </font>
    <font>
      <b/>
      <u val="single"/>
      <sz val="10"/>
      <name val="Arial"/>
      <family val="2"/>
    </font>
    <font>
      <sz val="16"/>
      <name val="Arial"/>
      <family val="2"/>
    </font>
    <font>
      <sz val="11"/>
      <name val="Calibri"/>
      <family val="2"/>
    </font>
    <font>
      <b/>
      <sz val="16"/>
      <name val="Arial"/>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top style="medium"/>
      <bottom/>
    </border>
    <border>
      <left/>
      <right/>
      <top style="medium"/>
      <bottom/>
    </border>
    <border>
      <left style="thin"/>
      <right/>
      <top style="medium"/>
      <bottom/>
    </border>
    <border>
      <left style="thin"/>
      <right style="thin"/>
      <top style="medium"/>
      <bottom/>
    </border>
    <border>
      <left/>
      <right style="thin"/>
      <top style="medium"/>
      <bottom/>
    </border>
    <border>
      <left/>
      <right style="medium"/>
      <top style="medium"/>
      <bottom/>
    </border>
    <border>
      <left style="medium"/>
      <right/>
      <top/>
      <bottom style="thin"/>
    </border>
    <border>
      <left/>
      <right/>
      <top/>
      <bottom style="thin"/>
    </border>
    <border>
      <left style="thin"/>
      <right/>
      <top style="thin"/>
      <bottom style="thin"/>
    </border>
    <border>
      <left style="thin"/>
      <right style="thin"/>
      <top/>
      <bottom style="thin"/>
    </border>
    <border>
      <left/>
      <right/>
      <top/>
      <bottom style="medium"/>
    </border>
    <border>
      <left style="thin"/>
      <right style="thin"/>
      <top/>
      <bottom style="medium"/>
    </border>
    <border>
      <left/>
      <right style="medium"/>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medium"/>
      <right/>
      <top style="medium"/>
      <bottom style="medium"/>
    </border>
    <border>
      <left/>
      <right style="medium"/>
      <top style="medium"/>
      <bottom style="medium"/>
    </border>
    <border>
      <left>
        <color indexed="63"/>
      </left>
      <right>
        <color indexed="63"/>
      </right>
      <top>
        <color indexed="63"/>
      </top>
      <bottom style="medium"/>
    </border>
    <border>
      <left style="thin"/>
      <right style="thin"/>
      <top/>
      <bottom/>
    </border>
    <border>
      <left style="thin"/>
      <right style="thin"/>
      <top style="thin"/>
      <bottom style="hair"/>
    </border>
    <border>
      <left style="thin"/>
      <right style="thin"/>
      <top style="hair"/>
      <bottom style="thin"/>
    </border>
    <border>
      <left/>
      <right/>
      <top style="thin"/>
      <bottom/>
    </border>
    <border>
      <left style="medium"/>
      <right/>
      <top/>
      <bottom/>
    </border>
    <border>
      <left style="thin"/>
      <right style="thin"/>
      <top/>
      <bottom style="hair"/>
    </border>
    <border>
      <left style="thin"/>
      <right style="thin"/>
      <top style="thin"/>
      <bottom/>
    </border>
    <border>
      <left style="thin"/>
      <right style="thin"/>
      <top style="hair"/>
      <bottom style="hair"/>
    </border>
    <border>
      <left style="thin"/>
      <right style="thin"/>
      <top style="hair"/>
      <bottom style="medium"/>
    </border>
    <border>
      <left style="thin"/>
      <right/>
      <top/>
      <bottom style="thin"/>
    </border>
    <border>
      <left/>
      <right style="thin"/>
      <top/>
      <bottom style="thin"/>
    </border>
    <border>
      <left style="thin"/>
      <right/>
      <top/>
      <bottom/>
    </border>
    <border>
      <left/>
      <right style="thin"/>
      <top/>
      <bottom/>
    </border>
    <border>
      <left style="thin"/>
      <right/>
      <top style="thin"/>
      <bottom/>
    </border>
    <border>
      <left/>
      <right style="thin"/>
      <top style="thin"/>
      <bottom style="thin"/>
    </border>
    <border>
      <left/>
      <right style="thick"/>
      <top style="thick"/>
      <bottom style="thick"/>
    </border>
    <border>
      <left/>
      <right style="thin"/>
      <top style="thin"/>
      <bottom/>
    </border>
    <border>
      <left/>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medium"/>
    </border>
    <border>
      <left/>
      <right/>
      <top style="double"/>
      <bottom style="thin"/>
    </border>
    <border>
      <left/>
      <right style="thin"/>
      <top style="double"/>
      <bottom style="thin"/>
    </border>
    <border>
      <left style="medium"/>
      <right/>
      <top style="thin"/>
      <bottom/>
    </border>
    <border>
      <left style="thick"/>
      <right/>
      <top style="thick"/>
      <bottom style="thick"/>
    </border>
    <border>
      <left/>
      <right/>
      <top style="thick"/>
      <bottom style="thick"/>
    </border>
    <border>
      <left style="medium"/>
      <right>
        <color indexed="63"/>
      </right>
      <top style="thin"/>
      <bottom/>
    </border>
    <border>
      <left>
        <color indexed="63"/>
      </left>
      <right/>
      <top style="thin"/>
      <bottom/>
    </border>
    <border>
      <left style="medium"/>
      <right>
        <color indexed="63"/>
      </right>
      <top/>
      <bottom style="thin"/>
    </border>
    <border>
      <left>
        <color indexed="63"/>
      </left>
      <right/>
      <top/>
      <bottom style="thin"/>
    </border>
    <border>
      <left style="medium"/>
      <right>
        <color indexed="63"/>
      </right>
      <top/>
      <bottom style="medium"/>
    </border>
    <border>
      <left>
        <color indexed="63"/>
      </left>
      <right/>
      <top/>
      <bottom style="medium"/>
    </border>
    <border>
      <left style="medium"/>
      <right style="medium"/>
      <top style="medium"/>
      <bottom/>
    </border>
    <border>
      <left style="medium"/>
      <right style="medium"/>
      <top/>
      <bottom style="medium"/>
    </border>
    <border>
      <left/>
      <right/>
      <top style="medium"/>
      <bottom style="mediu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medium"/>
      <right/>
      <top style="thin"/>
      <bottom style="thin"/>
    </border>
    <border>
      <left style="medium"/>
      <right/>
      <top/>
      <bottom style="medium"/>
    </border>
    <border>
      <left/>
      <right style="medium"/>
      <top/>
      <bottom/>
    </border>
    <border>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1" fillId="0" borderId="9" applyNumberFormat="0" applyFill="0" applyAlignment="0" applyProtection="0"/>
    <xf numFmtId="0" fontId="20" fillId="0" borderId="0" applyNumberFormat="0" applyFill="0" applyBorder="0" applyAlignment="0" applyProtection="0"/>
  </cellStyleXfs>
  <cellXfs count="243">
    <xf numFmtId="0" fontId="0" fillId="0" borderId="0" xfId="0" applyAlignment="1">
      <alignment/>
    </xf>
    <xf numFmtId="0" fontId="2" fillId="0" borderId="0" xfId="0" applyFont="1" applyAlignment="1">
      <alignment horizontal="centerContinuous"/>
    </xf>
    <xf numFmtId="0" fontId="3" fillId="0" borderId="0" xfId="0" applyFont="1" applyAlignment="1">
      <alignment/>
    </xf>
    <xf numFmtId="0" fontId="3" fillId="0" borderId="0" xfId="0" applyFont="1" applyAlignment="1" quotePrefix="1">
      <alignment/>
    </xf>
    <xf numFmtId="0" fontId="5" fillId="0" borderId="0" xfId="0" applyFont="1" applyAlignment="1">
      <alignment horizontal="centerContinuous"/>
    </xf>
    <xf numFmtId="0" fontId="6" fillId="0" borderId="0" xfId="0" applyFont="1" applyAlignment="1">
      <alignment/>
    </xf>
    <xf numFmtId="0" fontId="6" fillId="0" borderId="0" xfId="0" applyFont="1" applyAlignment="1">
      <alignment vertical="top" wrapText="1"/>
    </xf>
    <xf numFmtId="0" fontId="4" fillId="0" borderId="0" xfId="0" applyFont="1" applyAlignment="1">
      <alignment/>
    </xf>
    <xf numFmtId="165" fontId="6" fillId="0" borderId="0" xfId="0" applyNumberFormat="1" applyFont="1" applyAlignment="1">
      <alignment horizontal="right"/>
    </xf>
    <xf numFmtId="0" fontId="25" fillId="0" borderId="0" xfId="0" applyFont="1" applyFill="1" applyAlignment="1">
      <alignment/>
    </xf>
    <xf numFmtId="0" fontId="0" fillId="0" borderId="0" xfId="0" applyFill="1" applyBorder="1" applyAlignment="1">
      <alignment/>
    </xf>
    <xf numFmtId="0" fontId="25" fillId="0" borderId="0" xfId="0" applyFont="1" applyFill="1" applyAlignment="1" applyProtection="1">
      <alignment/>
      <protection/>
    </xf>
    <xf numFmtId="0" fontId="25" fillId="0" borderId="0" xfId="0" applyFont="1" applyFill="1" applyAlignment="1">
      <alignment horizontal="right"/>
    </xf>
    <xf numFmtId="0" fontId="24" fillId="0" borderId="0" xfId="0" applyFont="1" applyFill="1" applyAlignment="1" applyProtection="1">
      <alignment horizontal="center"/>
      <protection/>
    </xf>
    <xf numFmtId="0" fontId="24" fillId="0" borderId="0" xfId="0" applyFont="1" applyFill="1" applyBorder="1" applyAlignment="1" applyProtection="1">
      <alignment horizontal="center"/>
      <protection/>
    </xf>
    <xf numFmtId="0" fontId="25" fillId="0" borderId="0" xfId="0" applyFont="1" applyFill="1" applyBorder="1" applyAlignment="1" applyProtection="1">
      <alignment/>
      <protection/>
    </xf>
    <xf numFmtId="0" fontId="0" fillId="0" borderId="10" xfId="0" applyFill="1" applyBorder="1" applyAlignment="1">
      <alignment horizontal="centerContinuous"/>
    </xf>
    <xf numFmtId="0" fontId="0" fillId="0" borderId="11" xfId="0" applyFill="1" applyBorder="1" applyAlignment="1">
      <alignment horizontal="centerContinuous"/>
    </xf>
    <xf numFmtId="0" fontId="0" fillId="0" borderId="12" xfId="0" applyFill="1" applyBorder="1" applyAlignment="1">
      <alignment/>
    </xf>
    <xf numFmtId="0" fontId="0" fillId="0" borderId="13" xfId="0" applyFill="1" applyBorder="1" applyAlignment="1">
      <alignment horizontal="center"/>
    </xf>
    <xf numFmtId="0" fontId="0" fillId="0" borderId="14" xfId="0" applyFill="1" applyBorder="1" applyAlignment="1">
      <alignment horizontal="centerContinuous"/>
    </xf>
    <xf numFmtId="0" fontId="0" fillId="0" borderId="11" xfId="0" applyFill="1" applyBorder="1" applyAlignment="1">
      <alignment horizontal="center"/>
    </xf>
    <xf numFmtId="0" fontId="0" fillId="0" borderId="15" xfId="0" applyFill="1" applyBorder="1" applyAlignment="1">
      <alignment horizontal="center"/>
    </xf>
    <xf numFmtId="0" fontId="26" fillId="0" borderId="16" xfId="0" applyFont="1" applyFill="1" applyBorder="1" applyAlignment="1">
      <alignment horizontal="centerContinuous"/>
    </xf>
    <xf numFmtId="0" fontId="0" fillId="0" borderId="17" xfId="0" applyFill="1" applyBorder="1" applyAlignment="1">
      <alignment horizontal="centerContinuous"/>
    </xf>
    <xf numFmtId="0" fontId="0" fillId="0" borderId="18" xfId="0" applyFill="1" applyBorder="1" applyAlignment="1">
      <alignment/>
    </xf>
    <xf numFmtId="14" fontId="27" fillId="0" borderId="19" xfId="0" applyNumberFormat="1" applyFont="1" applyFill="1" applyBorder="1" applyAlignment="1">
      <alignment horizontal="center"/>
    </xf>
    <xf numFmtId="0" fontId="27" fillId="0" borderId="20" xfId="0" applyFont="1" applyFill="1" applyBorder="1" applyAlignment="1">
      <alignment horizontal="center"/>
    </xf>
    <xf numFmtId="0" fontId="27" fillId="0" borderId="21" xfId="0" applyFont="1" applyFill="1" applyBorder="1" applyAlignment="1">
      <alignment horizontal="center"/>
    </xf>
    <xf numFmtId="0" fontId="27" fillId="0" borderId="22" xfId="0" applyFont="1" applyFill="1" applyBorder="1" applyAlignment="1">
      <alignment horizontal="center"/>
    </xf>
    <xf numFmtId="166" fontId="28" fillId="0" borderId="23" xfId="42" applyNumberFormat="1" applyFont="1" applyFill="1" applyBorder="1" applyAlignment="1">
      <alignment horizontal="center"/>
    </xf>
    <xf numFmtId="44" fontId="27" fillId="0" borderId="23" xfId="44" applyFill="1" applyBorder="1" applyAlignment="1">
      <alignment horizontal="center"/>
    </xf>
    <xf numFmtId="44" fontId="27" fillId="0" borderId="24" xfId="44" applyFont="1" applyFill="1" applyBorder="1" applyAlignment="1">
      <alignment/>
    </xf>
    <xf numFmtId="166" fontId="28" fillId="0" borderId="25" xfId="42" applyNumberFormat="1" applyFont="1" applyFill="1" applyBorder="1" applyAlignment="1">
      <alignment horizontal="center"/>
    </xf>
    <xf numFmtId="0" fontId="26" fillId="0" borderId="0" xfId="0" applyFont="1" applyFill="1" applyAlignment="1">
      <alignment/>
    </xf>
    <xf numFmtId="44" fontId="26" fillId="0" borderId="0" xfId="44" applyFont="1" applyFill="1" applyAlignment="1">
      <alignment/>
    </xf>
    <xf numFmtId="0" fontId="26" fillId="0" borderId="26" xfId="0" applyFont="1" applyFill="1" applyBorder="1" applyAlignment="1">
      <alignment horizontal="center" wrapText="1"/>
    </xf>
    <xf numFmtId="166" fontId="27" fillId="0" borderId="27" xfId="0" applyNumberFormat="1" applyFont="1" applyFill="1" applyBorder="1" applyAlignment="1">
      <alignment/>
    </xf>
    <xf numFmtId="44" fontId="27" fillId="0" borderId="27" xfId="44" applyFill="1" applyBorder="1" applyAlignment="1">
      <alignment/>
    </xf>
    <xf numFmtId="0" fontId="0" fillId="0" borderId="0" xfId="0" applyFill="1" applyAlignment="1">
      <alignment/>
    </xf>
    <xf numFmtId="0" fontId="27" fillId="0" borderId="0" xfId="0" applyFont="1" applyFill="1" applyBorder="1" applyAlignment="1">
      <alignment/>
    </xf>
    <xf numFmtId="0" fontId="29" fillId="0" borderId="0" xfId="0" applyFont="1" applyFill="1" applyBorder="1" applyAlignment="1">
      <alignment/>
    </xf>
    <xf numFmtId="44" fontId="27" fillId="0" borderId="0" xfId="44" applyFont="1" applyFill="1" applyBorder="1" applyAlignment="1">
      <alignment/>
    </xf>
    <xf numFmtId="0" fontId="30" fillId="0" borderId="0" xfId="0" applyFont="1" applyFill="1" applyBorder="1" applyAlignment="1">
      <alignment/>
    </xf>
    <xf numFmtId="0" fontId="26" fillId="0" borderId="0" xfId="0" applyFont="1" applyFill="1" applyBorder="1" applyAlignment="1">
      <alignment/>
    </xf>
    <xf numFmtId="0" fontId="0" fillId="0" borderId="0" xfId="0" applyFill="1" applyAlignment="1">
      <alignment horizontal="right"/>
    </xf>
    <xf numFmtId="14" fontId="32" fillId="0" borderId="28" xfId="0" applyNumberFormat="1" applyFont="1" applyFill="1" applyBorder="1" applyAlignment="1">
      <alignment horizontal="center"/>
    </xf>
    <xf numFmtId="0" fontId="0" fillId="0" borderId="0" xfId="0" applyFill="1" applyBorder="1" applyAlignment="1" applyProtection="1">
      <alignment/>
      <protection locked="0"/>
    </xf>
    <xf numFmtId="0" fontId="0" fillId="0" borderId="29" xfId="0" applyFill="1" applyBorder="1" applyAlignment="1">
      <alignment horizontal="center"/>
    </xf>
    <xf numFmtId="44" fontId="27" fillId="0" borderId="30" xfId="44" applyFill="1" applyBorder="1" applyAlignment="1">
      <alignment/>
    </xf>
    <xf numFmtId="0" fontId="0" fillId="0" borderId="16" xfId="0" applyFill="1" applyBorder="1" applyAlignment="1" applyProtection="1">
      <alignment/>
      <protection locked="0"/>
    </xf>
    <xf numFmtId="0" fontId="0" fillId="0" borderId="17" xfId="0" applyFill="1" applyBorder="1" applyAlignment="1" applyProtection="1">
      <alignment/>
      <protection locked="0"/>
    </xf>
    <xf numFmtId="0" fontId="0" fillId="0" borderId="17" xfId="0" applyFill="1" applyBorder="1" applyAlignment="1" applyProtection="1">
      <alignment horizontal="center"/>
      <protection locked="0"/>
    </xf>
    <xf numFmtId="0" fontId="0" fillId="0" borderId="19" xfId="0" applyFill="1" applyBorder="1" applyAlignment="1">
      <alignment horizontal="center"/>
    </xf>
    <xf numFmtId="44" fontId="27" fillId="0" borderId="31" xfId="44" applyFill="1" applyBorder="1" applyAlignment="1" applyProtection="1">
      <alignment/>
      <protection/>
    </xf>
    <xf numFmtId="44" fontId="27" fillId="0" borderId="31" xfId="44" applyFill="1" applyBorder="1" applyAlignment="1">
      <alignment/>
    </xf>
    <xf numFmtId="0" fontId="0" fillId="0" borderId="32" xfId="0" applyFill="1" applyBorder="1" applyAlignment="1" applyProtection="1">
      <alignment/>
      <protection locked="0"/>
    </xf>
    <xf numFmtId="0" fontId="0" fillId="0" borderId="20" xfId="0" applyFill="1" applyBorder="1" applyAlignment="1" applyProtection="1">
      <alignment/>
      <protection locked="0"/>
    </xf>
    <xf numFmtId="0" fontId="25" fillId="0" borderId="0" xfId="0" applyFont="1" applyFill="1" applyAlignment="1" applyProtection="1">
      <alignment horizontal="center"/>
      <protection/>
    </xf>
    <xf numFmtId="0" fontId="25" fillId="0" borderId="0" xfId="0" applyFont="1" applyFill="1" applyBorder="1" applyAlignment="1">
      <alignment/>
    </xf>
    <xf numFmtId="0" fontId="0" fillId="0" borderId="12" xfId="0" applyFill="1" applyBorder="1" applyAlignment="1">
      <alignment horizontal="centerContinuous"/>
    </xf>
    <xf numFmtId="0" fontId="0" fillId="0" borderId="16" xfId="0" applyFill="1" applyBorder="1" applyAlignment="1">
      <alignment horizontal="centerContinuous"/>
    </xf>
    <xf numFmtId="0" fontId="27" fillId="0" borderId="19" xfId="0" applyFont="1" applyFill="1" applyBorder="1" applyAlignment="1">
      <alignment horizontal="center"/>
    </xf>
    <xf numFmtId="0" fontId="27" fillId="0" borderId="17" xfId="0" applyFont="1" applyFill="1" applyBorder="1" applyAlignment="1">
      <alignment horizontal="center"/>
    </xf>
    <xf numFmtId="0" fontId="0" fillId="0" borderId="33" xfId="0" applyFill="1" applyBorder="1" applyAlignment="1" applyProtection="1">
      <alignment horizontal="left"/>
      <protection locked="0"/>
    </xf>
    <xf numFmtId="167" fontId="0" fillId="0" borderId="29" xfId="0" applyNumberFormat="1" applyFill="1" applyBorder="1" applyAlignment="1">
      <alignment horizontal="center"/>
    </xf>
    <xf numFmtId="44" fontId="27" fillId="0" borderId="34" xfId="44" applyFill="1" applyBorder="1" applyAlignment="1" applyProtection="1">
      <alignment/>
      <protection locked="0"/>
    </xf>
    <xf numFmtId="167" fontId="0" fillId="0" borderId="31" xfId="0" applyNumberFormat="1" applyFill="1" applyBorder="1" applyAlignment="1">
      <alignment horizontal="center"/>
    </xf>
    <xf numFmtId="0" fontId="0" fillId="0" borderId="35" xfId="0" applyFill="1" applyBorder="1" applyAlignment="1">
      <alignment horizontal="center"/>
    </xf>
    <xf numFmtId="167" fontId="0" fillId="0" borderId="36" xfId="0" applyNumberFormat="1" applyFill="1" applyBorder="1" applyAlignment="1">
      <alignment horizontal="center"/>
    </xf>
    <xf numFmtId="44" fontId="27" fillId="0" borderId="36" xfId="44" applyFill="1" applyBorder="1" applyAlignment="1">
      <alignment/>
    </xf>
    <xf numFmtId="0" fontId="36" fillId="0" borderId="19" xfId="0" applyFont="1" applyFill="1" applyBorder="1" applyAlignment="1">
      <alignment horizontal="center"/>
    </xf>
    <xf numFmtId="0" fontId="36" fillId="0" borderId="21" xfId="0" applyFont="1" applyFill="1" applyBorder="1" applyAlignment="1">
      <alignment horizontal="center"/>
    </xf>
    <xf numFmtId="167" fontId="0" fillId="0" borderId="37" xfId="0" applyNumberFormat="1" applyFill="1" applyBorder="1" applyAlignment="1">
      <alignment horizontal="center"/>
    </xf>
    <xf numFmtId="44" fontId="27" fillId="0" borderId="37" xfId="44" applyFill="1" applyBorder="1" applyAlignment="1" applyProtection="1">
      <alignment/>
      <protection/>
    </xf>
    <xf numFmtId="44" fontId="27" fillId="0" borderId="21" xfId="44" applyFill="1" applyBorder="1" applyAlignment="1">
      <alignment/>
    </xf>
    <xf numFmtId="0" fontId="26" fillId="0" borderId="38" xfId="0" applyFont="1" applyFill="1" applyBorder="1" applyAlignment="1">
      <alignment/>
    </xf>
    <xf numFmtId="44" fontId="26" fillId="0" borderId="17" xfId="44" applyFont="1" applyFill="1" applyBorder="1" applyAlignment="1">
      <alignment/>
    </xf>
    <xf numFmtId="0" fontId="26" fillId="0" borderId="17" xfId="0" applyFont="1" applyFill="1" applyBorder="1" applyAlignment="1">
      <alignment/>
    </xf>
    <xf numFmtId="10" fontId="37" fillId="0" borderId="17" xfId="57" applyNumberFormat="1" applyFont="1" applyFill="1" applyBorder="1" applyAlignment="1" applyProtection="1">
      <alignment/>
      <protection/>
    </xf>
    <xf numFmtId="44" fontId="26" fillId="0" borderId="39" xfId="44" applyFont="1" applyFill="1" applyBorder="1" applyAlignment="1">
      <alignment/>
    </xf>
    <xf numFmtId="167" fontId="26" fillId="0" borderId="17" xfId="0" applyNumberFormat="1" applyFont="1" applyFill="1" applyBorder="1" applyAlignment="1">
      <alignment horizontal="center"/>
    </xf>
    <xf numFmtId="0" fontId="26" fillId="0" borderId="40" xfId="0" applyFont="1" applyFill="1" applyBorder="1" applyAlignment="1">
      <alignment/>
    </xf>
    <xf numFmtId="44" fontId="27" fillId="0" borderId="41" xfId="44" applyFont="1" applyFill="1" applyBorder="1" applyAlignment="1">
      <alignment/>
    </xf>
    <xf numFmtId="0" fontId="26" fillId="0" borderId="42" xfId="0" applyFont="1" applyFill="1" applyBorder="1" applyAlignment="1">
      <alignment/>
    </xf>
    <xf numFmtId="0" fontId="26" fillId="0" borderId="32" xfId="0" applyFont="1" applyFill="1" applyBorder="1" applyAlignment="1">
      <alignment/>
    </xf>
    <xf numFmtId="0" fontId="26" fillId="0" borderId="18" xfId="0" applyFont="1" applyFill="1" applyBorder="1" applyAlignment="1">
      <alignment/>
    </xf>
    <xf numFmtId="44" fontId="27" fillId="0" borderId="43" xfId="44" applyFont="1" applyFill="1" applyBorder="1" applyAlignment="1">
      <alignment/>
    </xf>
    <xf numFmtId="44" fontId="27" fillId="0" borderId="43" xfId="0" applyNumberFormat="1" applyFont="1" applyFill="1" applyBorder="1" applyAlignment="1">
      <alignment/>
    </xf>
    <xf numFmtId="44" fontId="27" fillId="0" borderId="41" xfId="0" applyNumberFormat="1" applyFont="1" applyFill="1" applyBorder="1" applyAlignment="1">
      <alignment/>
    </xf>
    <xf numFmtId="44" fontId="27" fillId="0" borderId="44" xfId="44" applyFont="1" applyFill="1" applyBorder="1" applyAlignment="1">
      <alignment/>
    </xf>
    <xf numFmtId="168" fontId="32" fillId="0" borderId="28" xfId="0" applyNumberFormat="1" applyFont="1" applyFill="1" applyBorder="1" applyAlignment="1" applyProtection="1">
      <alignment horizontal="center"/>
      <protection/>
    </xf>
    <xf numFmtId="0" fontId="35" fillId="0" borderId="0" xfId="0" applyFont="1" applyFill="1" applyAlignment="1">
      <alignment horizontal="center"/>
    </xf>
    <xf numFmtId="0" fontId="0" fillId="0" borderId="0" xfId="0" applyFill="1" applyAlignment="1">
      <alignment horizontal="center"/>
    </xf>
    <xf numFmtId="0" fontId="0" fillId="0" borderId="42" xfId="0" applyFill="1" applyBorder="1" applyAlignment="1">
      <alignment/>
    </xf>
    <xf numFmtId="0" fontId="0" fillId="0" borderId="45" xfId="0" applyFill="1" applyBorder="1" applyAlignment="1">
      <alignment/>
    </xf>
    <xf numFmtId="10" fontId="0" fillId="0" borderId="40" xfId="0" applyNumberFormat="1" applyFill="1" applyBorder="1" applyAlignment="1">
      <alignment/>
    </xf>
    <xf numFmtId="0" fontId="0" fillId="0" borderId="41" xfId="0" applyFill="1" applyBorder="1" applyAlignment="1">
      <alignment/>
    </xf>
    <xf numFmtId="0" fontId="0" fillId="0" borderId="40" xfId="0" applyFill="1" applyBorder="1" applyAlignment="1">
      <alignment/>
    </xf>
    <xf numFmtId="44" fontId="0" fillId="0" borderId="29" xfId="44" applyFont="1" applyFill="1" applyBorder="1" applyAlignment="1">
      <alignment horizontal="center"/>
    </xf>
    <xf numFmtId="10" fontId="0" fillId="0" borderId="40" xfId="44" applyNumberFormat="1" applyFont="1" applyFill="1" applyBorder="1" applyAlignment="1">
      <alignment/>
    </xf>
    <xf numFmtId="0" fontId="0" fillId="0" borderId="46" xfId="0" applyFill="1" applyBorder="1" applyAlignment="1">
      <alignment/>
    </xf>
    <xf numFmtId="0" fontId="26" fillId="0" borderId="0" xfId="0" applyFont="1" applyFill="1" applyAlignment="1">
      <alignment horizontal="right"/>
    </xf>
    <xf numFmtId="0" fontId="0" fillId="0" borderId="0" xfId="0" applyFill="1" applyAlignment="1">
      <alignment horizontal="left"/>
    </xf>
    <xf numFmtId="0" fontId="0" fillId="0" borderId="17" xfId="0" applyFill="1" applyBorder="1" applyAlignment="1">
      <alignment/>
    </xf>
    <xf numFmtId="0" fontId="26" fillId="0" borderId="0" xfId="0" applyFont="1" applyFill="1" applyAlignment="1">
      <alignment horizontal="left"/>
    </xf>
    <xf numFmtId="0" fontId="0" fillId="4" borderId="35" xfId="0" applyFill="1" applyBorder="1" applyAlignment="1" applyProtection="1">
      <alignment horizontal="center"/>
      <protection locked="0"/>
    </xf>
    <xf numFmtId="0" fontId="0" fillId="4" borderId="29" xfId="0" applyFill="1" applyBorder="1" applyAlignment="1" applyProtection="1">
      <alignment horizontal="center"/>
      <protection locked="0"/>
    </xf>
    <xf numFmtId="44" fontId="0" fillId="4" borderId="29" xfId="44" applyFont="1" applyFill="1" applyBorder="1" applyAlignment="1" applyProtection="1">
      <alignment horizontal="center"/>
      <protection locked="0"/>
    </xf>
    <xf numFmtId="0" fontId="27" fillId="4" borderId="47" xfId="0" applyFont="1" applyFill="1" applyBorder="1" applyAlignment="1" applyProtection="1">
      <alignment wrapText="1"/>
      <protection locked="0"/>
    </xf>
    <xf numFmtId="0" fontId="0" fillId="4" borderId="48" xfId="0" applyFill="1" applyBorder="1" applyAlignment="1" applyProtection="1">
      <alignment/>
      <protection locked="0"/>
    </xf>
    <xf numFmtId="0" fontId="0" fillId="4" borderId="48" xfId="0" applyFill="1" applyBorder="1" applyAlignment="1" applyProtection="1">
      <alignment horizontal="center"/>
      <protection locked="0"/>
    </xf>
    <xf numFmtId="0" fontId="28" fillId="4" borderId="48" xfId="0" applyFont="1" applyFill="1" applyBorder="1" applyAlignment="1" applyProtection="1">
      <alignment horizontal="center"/>
      <protection locked="0"/>
    </xf>
    <xf numFmtId="0" fontId="27" fillId="4" borderId="49" xfId="0" applyFont="1" applyFill="1" applyBorder="1" applyAlignment="1" applyProtection="1">
      <alignment wrapText="1"/>
      <protection locked="0"/>
    </xf>
    <xf numFmtId="0" fontId="0" fillId="4" borderId="23" xfId="0" applyFill="1" applyBorder="1" applyAlignment="1" applyProtection="1">
      <alignment/>
      <protection locked="0"/>
    </xf>
    <xf numFmtId="0" fontId="0" fillId="4" borderId="23" xfId="0" applyFill="1" applyBorder="1" applyAlignment="1" applyProtection="1">
      <alignment horizontal="center"/>
      <protection locked="0"/>
    </xf>
    <xf numFmtId="0" fontId="28" fillId="4" borderId="23" xfId="0" applyFont="1" applyFill="1" applyBorder="1" applyAlignment="1" applyProtection="1">
      <alignment horizontal="center"/>
      <protection locked="0"/>
    </xf>
    <xf numFmtId="0" fontId="27" fillId="4" borderId="50" xfId="0" applyFont="1" applyFill="1" applyBorder="1" applyAlignment="1" applyProtection="1">
      <alignment wrapText="1"/>
      <protection locked="0"/>
    </xf>
    <xf numFmtId="0" fontId="0" fillId="4" borderId="25" xfId="0" applyFill="1" applyBorder="1" applyAlignment="1" applyProtection="1">
      <alignment/>
      <protection locked="0"/>
    </xf>
    <xf numFmtId="0" fontId="0" fillId="4" borderId="25" xfId="0" applyFill="1" applyBorder="1" applyAlignment="1" applyProtection="1">
      <alignment horizontal="center"/>
      <protection locked="0"/>
    </xf>
    <xf numFmtId="0" fontId="28" fillId="4" borderId="25" xfId="0" applyFont="1" applyFill="1" applyBorder="1" applyAlignment="1" applyProtection="1">
      <alignment horizontal="center"/>
      <protection locked="0"/>
    </xf>
    <xf numFmtId="14" fontId="27" fillId="4" borderId="23" xfId="0" applyNumberFormat="1" applyFont="1" applyFill="1" applyBorder="1" applyAlignment="1" applyProtection="1">
      <alignment horizontal="center"/>
      <protection locked="0"/>
    </xf>
    <xf numFmtId="0" fontId="6" fillId="0" borderId="0" xfId="0" applyFont="1" applyAlignment="1">
      <alignment horizontal="left"/>
    </xf>
    <xf numFmtId="164" fontId="6" fillId="4" borderId="0" xfId="0" applyNumberFormat="1" applyFont="1" applyFill="1" applyAlignment="1">
      <alignment/>
    </xf>
    <xf numFmtId="44" fontId="27" fillId="4" borderId="34" xfId="44" applyFill="1" applyBorder="1" applyAlignment="1" applyProtection="1">
      <alignment/>
      <protection locked="0"/>
    </xf>
    <xf numFmtId="14" fontId="35" fillId="4" borderId="23" xfId="0" applyNumberFormat="1" applyFont="1" applyFill="1" applyBorder="1" applyAlignment="1" applyProtection="1">
      <alignment horizontal="center"/>
      <protection locked="0"/>
    </xf>
    <xf numFmtId="0" fontId="0" fillId="4" borderId="31" xfId="0" applyFill="1" applyBorder="1" applyAlignment="1" applyProtection="1">
      <alignment horizontal="center"/>
      <protection locked="0"/>
    </xf>
    <xf numFmtId="0" fontId="35" fillId="4" borderId="31" xfId="0" applyFont="1" applyFill="1" applyBorder="1" applyAlignment="1" applyProtection="1">
      <alignment horizontal="center"/>
      <protection locked="0"/>
    </xf>
    <xf numFmtId="0" fontId="0" fillId="4" borderId="36"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4" borderId="37" xfId="0" applyFill="1" applyBorder="1" applyAlignment="1" applyProtection="1">
      <alignment horizontal="center"/>
      <protection locked="0"/>
    </xf>
    <xf numFmtId="10" fontId="0" fillId="0" borderId="45" xfId="0" applyNumberFormat="1" applyFill="1" applyBorder="1" applyAlignment="1">
      <alignment horizontal="center"/>
    </xf>
    <xf numFmtId="165" fontId="3" fillId="4" borderId="0" xfId="0" applyNumberFormat="1" applyFont="1" applyFill="1" applyAlignment="1">
      <alignment/>
    </xf>
    <xf numFmtId="0" fontId="0" fillId="0" borderId="28" xfId="0" applyBorder="1" applyAlignment="1">
      <alignment/>
    </xf>
    <xf numFmtId="165" fontId="6" fillId="4" borderId="51" xfId="0" applyNumberFormat="1" applyFont="1" applyFill="1" applyBorder="1" applyAlignment="1">
      <alignment horizontal="right"/>
    </xf>
    <xf numFmtId="165" fontId="6" fillId="0" borderId="0" xfId="0" applyNumberFormat="1" applyFont="1" applyAlignment="1">
      <alignment horizontal="left"/>
    </xf>
    <xf numFmtId="10" fontId="0" fillId="0" borderId="42" xfId="0" applyNumberFormat="1" applyFill="1" applyBorder="1" applyAlignment="1">
      <alignment horizontal="center"/>
    </xf>
    <xf numFmtId="164" fontId="6" fillId="0" borderId="0" xfId="0" applyNumberFormat="1" applyFont="1" applyAlignment="1">
      <alignment/>
    </xf>
    <xf numFmtId="165" fontId="6" fillId="0" borderId="0" xfId="0" applyNumberFormat="1" applyFont="1" applyFill="1" applyAlignment="1">
      <alignment horizontal="right"/>
    </xf>
    <xf numFmtId="0" fontId="7" fillId="0" borderId="0" xfId="0" applyFont="1" applyAlignment="1">
      <alignment vertical="top" wrapText="1"/>
    </xf>
    <xf numFmtId="0" fontId="0" fillId="0" borderId="0" xfId="0" applyAlignment="1">
      <alignment vertical="top" wrapText="1"/>
    </xf>
    <xf numFmtId="0" fontId="6" fillId="4" borderId="23" xfId="0" applyFont="1" applyFill="1" applyBorder="1" applyAlignment="1">
      <alignment vertical="top" wrapText="1"/>
    </xf>
    <xf numFmtId="0" fontId="0" fillId="4" borderId="23" xfId="0" applyFill="1" applyBorder="1" applyAlignment="1">
      <alignment wrapText="1"/>
    </xf>
    <xf numFmtId="0" fontId="6" fillId="0" borderId="0" xfId="0" applyFont="1" applyAlignment="1">
      <alignment wrapText="1"/>
    </xf>
    <xf numFmtId="0" fontId="0" fillId="0" borderId="0" xfId="0" applyFont="1" applyAlignment="1">
      <alignment wrapText="1"/>
    </xf>
    <xf numFmtId="0" fontId="0" fillId="0" borderId="17" xfId="0" applyFont="1" applyBorder="1" applyAlignment="1">
      <alignment wrapText="1"/>
    </xf>
    <xf numFmtId="0" fontId="6" fillId="0" borderId="0" xfId="0" applyFont="1" applyAlignment="1">
      <alignment horizontal="left"/>
    </xf>
    <xf numFmtId="0" fontId="6" fillId="4" borderId="0" xfId="0" applyFont="1" applyFill="1" applyAlignment="1">
      <alignment horizontal="right"/>
    </xf>
    <xf numFmtId="165" fontId="6" fillId="4" borderId="0" xfId="0" applyNumberFormat="1" applyFont="1" applyFill="1" applyAlignment="1">
      <alignment horizontal="right"/>
    </xf>
    <xf numFmtId="0" fontId="24" fillId="0" borderId="0" xfId="0" applyFont="1" applyFill="1" applyAlignment="1" applyProtection="1">
      <alignment horizontal="left"/>
      <protection/>
    </xf>
    <xf numFmtId="0" fontId="26" fillId="0" borderId="11" xfId="0" applyFont="1" applyFill="1" applyBorder="1" applyAlignment="1">
      <alignment horizontal="left"/>
    </xf>
    <xf numFmtId="0" fontId="25" fillId="0" borderId="0" xfId="0" applyFont="1" applyFill="1" applyAlignment="1" applyProtection="1">
      <alignment horizontal="right"/>
      <protection/>
    </xf>
    <xf numFmtId="0" fontId="31" fillId="0" borderId="20" xfId="0" applyFont="1" applyFill="1" applyBorder="1" applyAlignment="1">
      <alignment horizontal="left"/>
    </xf>
    <xf numFmtId="0" fontId="32" fillId="0" borderId="28" xfId="0" applyFont="1" applyFill="1" applyBorder="1" applyAlignment="1">
      <alignment horizontal="left"/>
    </xf>
    <xf numFmtId="44" fontId="0" fillId="4" borderId="0" xfId="44" applyFont="1" applyFill="1" applyAlignment="1" applyProtection="1">
      <alignment horizontal="center"/>
      <protection locked="0"/>
    </xf>
    <xf numFmtId="0" fontId="35" fillId="0" borderId="0" xfId="0" applyFont="1" applyFill="1" applyAlignment="1">
      <alignment horizontal="center"/>
    </xf>
    <xf numFmtId="10" fontId="0" fillId="0" borderId="40" xfId="0" applyNumberFormat="1" applyFill="1" applyBorder="1" applyAlignment="1">
      <alignment horizontal="center"/>
    </xf>
    <xf numFmtId="10" fontId="0" fillId="0" borderId="41" xfId="0" applyNumberFormat="1" applyFill="1" applyBorder="1" applyAlignment="1">
      <alignment horizontal="center"/>
    </xf>
    <xf numFmtId="10" fontId="0" fillId="0" borderId="40" xfId="44" applyNumberFormat="1" applyFont="1" applyFill="1" applyBorder="1" applyAlignment="1">
      <alignment horizontal="center"/>
    </xf>
    <xf numFmtId="10" fontId="0" fillId="0" borderId="41" xfId="44" applyNumberFormat="1" applyFont="1" applyFill="1" applyBorder="1" applyAlignment="1">
      <alignment horizontal="center"/>
    </xf>
    <xf numFmtId="0" fontId="41" fillId="0" borderId="17" xfId="0" applyFont="1" applyFill="1" applyBorder="1" applyAlignment="1">
      <alignment horizontal="left"/>
    </xf>
    <xf numFmtId="14" fontId="41" fillId="0" borderId="17" xfId="0" applyNumberFormat="1" applyFont="1" applyFill="1" applyBorder="1" applyAlignment="1">
      <alignment horizontal="left"/>
    </xf>
    <xf numFmtId="10" fontId="0" fillId="0" borderId="52" xfId="57" applyNumberFormat="1" applyFont="1" applyFill="1" applyBorder="1" applyAlignment="1" applyProtection="1">
      <alignment horizontal="center"/>
      <protection locked="0"/>
    </xf>
    <xf numFmtId="10" fontId="0" fillId="0" borderId="52" xfId="0" applyNumberFormat="1" applyFill="1" applyBorder="1" applyAlignment="1" applyProtection="1">
      <alignment horizontal="center"/>
      <protection locked="0"/>
    </xf>
    <xf numFmtId="10" fontId="0" fillId="0" borderId="53" xfId="0" applyNumberFormat="1" applyFill="1" applyBorder="1" applyAlignment="1" applyProtection="1">
      <alignment horizontal="center"/>
      <protection locked="0"/>
    </xf>
    <xf numFmtId="0" fontId="30" fillId="0" borderId="32" xfId="0" applyFont="1" applyFill="1" applyBorder="1" applyAlignment="1">
      <alignment horizontal="right"/>
    </xf>
    <xf numFmtId="0" fontId="26" fillId="0" borderId="32" xfId="0" applyFont="1" applyFill="1" applyBorder="1" applyAlignment="1">
      <alignment horizontal="center"/>
    </xf>
    <xf numFmtId="0" fontId="25" fillId="0" borderId="0" xfId="0" applyFont="1" applyFill="1" applyAlignment="1">
      <alignment horizontal="right"/>
    </xf>
    <xf numFmtId="0" fontId="0" fillId="4" borderId="54" xfId="0" applyFill="1" applyBorder="1" applyAlignment="1" applyProtection="1">
      <alignment horizontal="center"/>
      <protection locked="0"/>
    </xf>
    <xf numFmtId="0" fontId="0" fillId="4" borderId="32" xfId="0" applyFill="1" applyBorder="1" applyAlignment="1" applyProtection="1">
      <alignment horizontal="center"/>
      <protection locked="0"/>
    </xf>
    <xf numFmtId="0" fontId="0" fillId="4" borderId="16" xfId="0" applyFill="1" applyBorder="1" applyAlignment="1" applyProtection="1">
      <alignment horizontal="center"/>
      <protection locked="0"/>
    </xf>
    <xf numFmtId="0" fontId="0" fillId="4" borderId="17" xfId="0" applyFill="1" applyBorder="1" applyAlignment="1" applyProtection="1">
      <alignment horizontal="center"/>
      <protection locked="0"/>
    </xf>
    <xf numFmtId="0" fontId="26" fillId="0" borderId="18" xfId="0" applyFont="1" applyFill="1" applyBorder="1" applyAlignment="1" applyProtection="1">
      <alignment horizontal="right"/>
      <protection/>
    </xf>
    <xf numFmtId="0" fontId="26" fillId="0" borderId="46" xfId="0" applyFont="1" applyFill="1" applyBorder="1" applyAlignment="1" applyProtection="1">
      <alignment horizontal="right"/>
      <protection/>
    </xf>
    <xf numFmtId="44" fontId="27" fillId="0" borderId="46" xfId="44" applyFont="1" applyFill="1" applyBorder="1" applyAlignment="1" applyProtection="1">
      <alignment horizontal="center"/>
      <protection/>
    </xf>
    <xf numFmtId="44" fontId="27" fillId="0" borderId="43" xfId="44" applyFont="1" applyFill="1" applyBorder="1" applyAlignment="1" applyProtection="1">
      <alignment horizontal="center"/>
      <protection/>
    </xf>
    <xf numFmtId="0" fontId="26" fillId="0" borderId="55" xfId="0" applyFont="1" applyFill="1" applyBorder="1" applyAlignment="1">
      <alignment horizontal="center"/>
    </xf>
    <xf numFmtId="0" fontId="26" fillId="0" borderId="56" xfId="0" applyFont="1" applyFill="1" applyBorder="1" applyAlignment="1">
      <alignment horizontal="center"/>
    </xf>
    <xf numFmtId="0" fontId="0" fillId="4" borderId="57" xfId="0" applyFill="1" applyBorder="1" applyAlignment="1" applyProtection="1">
      <alignment horizontal="center"/>
      <protection locked="0"/>
    </xf>
    <xf numFmtId="0" fontId="0" fillId="4" borderId="58" xfId="0" applyFill="1" applyBorder="1" applyAlignment="1" applyProtection="1">
      <alignment horizontal="center"/>
      <protection locked="0"/>
    </xf>
    <xf numFmtId="0" fontId="0" fillId="4" borderId="59" xfId="0" applyFill="1" applyBorder="1" applyAlignment="1" applyProtection="1">
      <alignment horizontal="center"/>
      <protection locked="0"/>
    </xf>
    <xf numFmtId="0" fontId="0" fillId="4" borderId="60" xfId="0" applyFill="1" applyBorder="1" applyAlignment="1" applyProtection="1">
      <alignment horizontal="center"/>
      <protection locked="0"/>
    </xf>
    <xf numFmtId="0" fontId="0" fillId="0" borderId="0" xfId="0" applyFill="1" applyAlignment="1">
      <alignment horizontal="right"/>
    </xf>
    <xf numFmtId="0" fontId="27" fillId="0" borderId="20" xfId="0" applyFont="1" applyFill="1" applyBorder="1" applyAlignment="1" applyProtection="1">
      <alignment horizontal="left"/>
      <protection/>
    </xf>
    <xf numFmtId="0" fontId="32" fillId="0" borderId="28" xfId="0" applyFont="1" applyFill="1" applyBorder="1" applyAlignment="1" applyProtection="1">
      <alignment horizontal="left"/>
      <protection/>
    </xf>
    <xf numFmtId="0" fontId="26" fillId="0" borderId="0" xfId="0" applyFont="1" applyFill="1" applyBorder="1" applyAlignment="1">
      <alignment horizontal="left"/>
    </xf>
    <xf numFmtId="0" fontId="0" fillId="4" borderId="61" xfId="0" applyFill="1" applyBorder="1" applyAlignment="1" applyProtection="1">
      <alignment horizontal="center"/>
      <protection locked="0"/>
    </xf>
    <xf numFmtId="0" fontId="0" fillId="4" borderId="62" xfId="0" applyFill="1" applyBorder="1" applyAlignment="1" applyProtection="1">
      <alignment horizontal="center"/>
      <protection locked="0"/>
    </xf>
    <xf numFmtId="0" fontId="0" fillId="0" borderId="63" xfId="0" applyFill="1" applyBorder="1" applyAlignment="1">
      <alignment/>
    </xf>
    <xf numFmtId="0" fontId="0" fillId="0" borderId="63" xfId="0" applyFill="1" applyBorder="1" applyAlignment="1">
      <alignment horizontal="center"/>
    </xf>
    <xf numFmtId="0" fontId="0" fillId="0" borderId="63" xfId="0" applyFill="1" applyBorder="1" applyAlignment="1">
      <alignment horizontal="left"/>
    </xf>
    <xf numFmtId="0" fontId="0" fillId="0" borderId="64" xfId="0" applyFill="1" applyBorder="1" applyAlignment="1">
      <alignment/>
    </xf>
    <xf numFmtId="0" fontId="0" fillId="0" borderId="64" xfId="0" applyFill="1" applyBorder="1" applyAlignment="1">
      <alignment horizontal="center"/>
    </xf>
    <xf numFmtId="0" fontId="0" fillId="0" borderId="51" xfId="0" applyFill="1" applyBorder="1" applyAlignment="1">
      <alignment horizontal="center"/>
    </xf>
    <xf numFmtId="44" fontId="27" fillId="0" borderId="29" xfId="44" applyFill="1" applyBorder="1" applyAlignment="1">
      <alignment horizontal="center" wrapText="1"/>
    </xf>
    <xf numFmtId="0" fontId="0" fillId="0" borderId="0" xfId="0" applyFill="1" applyAlignment="1">
      <alignment wrapText="1"/>
    </xf>
    <xf numFmtId="44" fontId="27" fillId="0" borderId="23" xfId="44" applyFill="1" applyBorder="1" applyAlignment="1">
      <alignment horizontal="center" wrapText="1"/>
    </xf>
    <xf numFmtId="0" fontId="0" fillId="0" borderId="26" xfId="0" applyFill="1" applyBorder="1" applyAlignment="1">
      <alignment/>
    </xf>
    <xf numFmtId="0" fontId="0" fillId="0" borderId="65" xfId="0" applyFill="1" applyBorder="1" applyAlignment="1">
      <alignment/>
    </xf>
    <xf numFmtId="0" fontId="0" fillId="0" borderId="0" xfId="0" applyFill="1" applyAlignment="1">
      <alignment horizontal="center" shrinkToFit="1"/>
    </xf>
    <xf numFmtId="0" fontId="0" fillId="0" borderId="0" xfId="0" applyFill="1" applyAlignment="1" applyProtection="1">
      <alignment/>
      <protection locked="0"/>
    </xf>
    <xf numFmtId="0" fontId="42" fillId="0" borderId="0" xfId="0" applyFont="1" applyFill="1" applyAlignment="1">
      <alignment horizontal="center"/>
    </xf>
    <xf numFmtId="0" fontId="43" fillId="0" borderId="0" xfId="0" applyFont="1" applyFill="1" applyBorder="1" applyAlignment="1">
      <alignment horizontal="right"/>
    </xf>
    <xf numFmtId="0" fontId="32" fillId="0" borderId="0" xfId="0" applyFont="1" applyFill="1" applyAlignment="1" applyProtection="1">
      <alignment horizontal="left"/>
      <protection/>
    </xf>
    <xf numFmtId="0" fontId="35" fillId="0" borderId="0" xfId="0" applyFont="1" applyFill="1" applyAlignment="1" applyProtection="1">
      <alignment horizontal="center"/>
      <protection/>
    </xf>
    <xf numFmtId="0" fontId="27" fillId="0" borderId="0" xfId="0" applyFont="1" applyFill="1" applyAlignment="1" applyProtection="1">
      <alignment/>
      <protection/>
    </xf>
    <xf numFmtId="0" fontId="44" fillId="0" borderId="0" xfId="0" applyFont="1" applyFill="1" applyAlignment="1" applyProtection="1">
      <alignment horizontal="center"/>
      <protection/>
    </xf>
    <xf numFmtId="0" fontId="27" fillId="0" borderId="66" xfId="0" applyFont="1" applyFill="1" applyBorder="1" applyAlignment="1" applyProtection="1">
      <alignment horizontal="right"/>
      <protection/>
    </xf>
    <xf numFmtId="0" fontId="27" fillId="0" borderId="67" xfId="0" applyFont="1" applyFill="1" applyBorder="1" applyAlignment="1" applyProtection="1">
      <alignment horizontal="right"/>
      <protection/>
    </xf>
    <xf numFmtId="0" fontId="41" fillId="0" borderId="67" xfId="0" applyFont="1" applyFill="1" applyBorder="1" applyAlignment="1" applyProtection="1">
      <alignment horizontal="left"/>
      <protection/>
    </xf>
    <xf numFmtId="0" fontId="41" fillId="0" borderId="68" xfId="0" applyFont="1" applyFill="1" applyBorder="1" applyAlignment="1" applyProtection="1">
      <alignment horizontal="left"/>
      <protection/>
    </xf>
    <xf numFmtId="0" fontId="27" fillId="0" borderId="69" xfId="0" applyFont="1" applyFill="1" applyBorder="1" applyAlignment="1" applyProtection="1">
      <alignment horizontal="right"/>
      <protection/>
    </xf>
    <xf numFmtId="0" fontId="27" fillId="0" borderId="70" xfId="0" applyFont="1" applyFill="1" applyBorder="1" applyAlignment="1" applyProtection="1">
      <alignment horizontal="right"/>
      <protection/>
    </xf>
    <xf numFmtId="0" fontId="41" fillId="0" borderId="70" xfId="0" applyFont="1" applyFill="1" applyBorder="1" applyAlignment="1" applyProtection="1">
      <alignment horizontal="left"/>
      <protection/>
    </xf>
    <xf numFmtId="0" fontId="41" fillId="0" borderId="71" xfId="0" applyFont="1" applyFill="1" applyBorder="1" applyAlignment="1" applyProtection="1">
      <alignment horizontal="left"/>
      <protection/>
    </xf>
    <xf numFmtId="0" fontId="43" fillId="0" borderId="0" xfId="0" applyFont="1" applyFill="1" applyAlignment="1">
      <alignment/>
    </xf>
    <xf numFmtId="0" fontId="27" fillId="0" borderId="0" xfId="0" applyFont="1" applyFill="1" applyAlignment="1">
      <alignment/>
    </xf>
    <xf numFmtId="0" fontId="32" fillId="0" borderId="0" xfId="0" applyFont="1" applyFill="1" applyBorder="1" applyAlignment="1" applyProtection="1">
      <alignment horizontal="left"/>
      <protection/>
    </xf>
    <xf numFmtId="0" fontId="27" fillId="0" borderId="0" xfId="0" applyFont="1" applyFill="1" applyAlignment="1" applyProtection="1">
      <alignment horizontal="right"/>
      <protection/>
    </xf>
    <xf numFmtId="0" fontId="27" fillId="0" borderId="0" xfId="0" applyFont="1" applyFill="1" applyAlignment="1">
      <alignment horizontal="right"/>
    </xf>
    <xf numFmtId="0" fontId="32" fillId="0" borderId="0" xfId="0" applyFont="1" applyFill="1" applyAlignment="1" applyProtection="1">
      <alignment horizontal="left"/>
      <protection/>
    </xf>
    <xf numFmtId="0" fontId="27" fillId="0" borderId="0" xfId="0" applyFont="1" applyFill="1" applyAlignment="1">
      <alignment horizontal="right"/>
    </xf>
    <xf numFmtId="0" fontId="32" fillId="0" borderId="0" xfId="0" applyFont="1" applyFill="1" applyAlignment="1" applyProtection="1">
      <alignment horizontal="center"/>
      <protection/>
    </xf>
    <xf numFmtId="0" fontId="32" fillId="0" borderId="0" xfId="0" applyFont="1" applyFill="1" applyBorder="1" applyAlignment="1" applyProtection="1">
      <alignment horizontal="center"/>
      <protection/>
    </xf>
    <xf numFmtId="0" fontId="27" fillId="0" borderId="0" xfId="0" applyFont="1" applyFill="1" applyBorder="1" applyAlignment="1" applyProtection="1">
      <alignment/>
      <protection/>
    </xf>
    <xf numFmtId="0" fontId="26" fillId="0" borderId="0" xfId="0" applyFont="1" applyFill="1" applyBorder="1" applyAlignment="1" applyProtection="1">
      <alignment horizontal="right"/>
      <protection/>
    </xf>
    <xf numFmtId="0" fontId="41" fillId="0" borderId="0" xfId="0" applyFont="1" applyFill="1" applyAlignment="1" applyProtection="1">
      <alignment/>
      <protection/>
    </xf>
    <xf numFmtId="0" fontId="0" fillId="4" borderId="33" xfId="0" applyFill="1" applyBorder="1" applyAlignment="1" applyProtection="1">
      <alignment wrapText="1"/>
      <protection locked="0"/>
    </xf>
    <xf numFmtId="0" fontId="0" fillId="4" borderId="29" xfId="0" applyFill="1" applyBorder="1" applyAlignment="1" applyProtection="1">
      <alignment wrapText="1"/>
      <protection locked="0"/>
    </xf>
    <xf numFmtId="0" fontId="0" fillId="4" borderId="29" xfId="0" applyFill="1" applyBorder="1" applyAlignment="1" applyProtection="1">
      <alignment horizontal="center" wrapText="1"/>
      <protection locked="0"/>
    </xf>
    <xf numFmtId="0" fontId="0" fillId="4" borderId="72" xfId="0" applyFill="1" applyBorder="1" applyAlignment="1" applyProtection="1">
      <alignment wrapText="1"/>
      <protection locked="0"/>
    </xf>
    <xf numFmtId="0" fontId="0" fillId="4" borderId="23" xfId="0" applyFill="1" applyBorder="1" applyAlignment="1" applyProtection="1">
      <alignment wrapText="1"/>
      <protection locked="0"/>
    </xf>
    <xf numFmtId="0" fontId="0" fillId="4" borderId="23" xfId="0" applyFill="1" applyBorder="1" applyAlignment="1" applyProtection="1">
      <alignment horizontal="center" wrapText="1"/>
      <protection locked="0"/>
    </xf>
    <xf numFmtId="0" fontId="0" fillId="4" borderId="73" xfId="0" applyFill="1" applyBorder="1" applyAlignment="1" applyProtection="1">
      <alignment wrapText="1"/>
      <protection locked="0"/>
    </xf>
    <xf numFmtId="0" fontId="0" fillId="4" borderId="21" xfId="0" applyFill="1" applyBorder="1" applyAlignment="1" applyProtection="1">
      <alignment wrapText="1"/>
      <protection locked="0"/>
    </xf>
    <xf numFmtId="0" fontId="0" fillId="4" borderId="21" xfId="0" applyFill="1" applyBorder="1" applyAlignment="1" applyProtection="1">
      <alignment horizontal="center" wrapText="1"/>
      <protection locked="0"/>
    </xf>
    <xf numFmtId="0" fontId="0" fillId="4" borderId="74" xfId="0" applyFill="1" applyBorder="1" applyAlignment="1" applyProtection="1">
      <alignment horizontal="center" wrapText="1"/>
      <protection locked="0"/>
    </xf>
    <xf numFmtId="14" fontId="0" fillId="4" borderId="23" xfId="0" applyNumberFormat="1" applyFill="1" applyBorder="1" applyAlignment="1" applyProtection="1">
      <alignment horizontal="center" wrapText="1"/>
      <protection locked="0"/>
    </xf>
    <xf numFmtId="0" fontId="0" fillId="4" borderId="75" xfId="0" applyFill="1" applyBorder="1" applyAlignment="1" applyProtection="1">
      <alignment horizontal="center" wrapText="1"/>
      <protection locked="0"/>
    </xf>
    <xf numFmtId="0" fontId="0" fillId="4" borderId="22" xfId="0" applyFill="1" applyBorder="1" applyAlignment="1" applyProtection="1">
      <alignment horizontal="center" wrapText="1"/>
      <protection locked="0"/>
    </xf>
    <xf numFmtId="0" fontId="32" fillId="0" borderId="28" xfId="0" applyFont="1" applyFill="1" applyBorder="1" applyAlignment="1" applyProtection="1">
      <alignment horizontal="left"/>
      <protection locked="0"/>
    </xf>
    <xf numFmtId="14" fontId="32" fillId="0" borderId="28" xfId="0" applyNumberFormat="1" applyFont="1" applyFill="1" applyBorder="1" applyAlignment="1" applyProtection="1">
      <alignment/>
      <protection locked="0"/>
    </xf>
    <xf numFmtId="0" fontId="0" fillId="0" borderId="20" xfId="0"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EMA%20PWSs\FEMA%20PWS%20blan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LP"/>
      <sheetName val="FAQ"/>
      <sheetName val="DATA"/>
      <sheetName val="SPEC CONSID"/>
      <sheetName val="PROJECT WORKSHEET"/>
      <sheetName val="CONTRACTS "/>
      <sheetName val="BENEFITS"/>
      <sheetName val="EQUIPMENT  (1)"/>
      <sheetName val="EQUIPMENT   (2)"/>
      <sheetName val="EQUIPMENT   (3)"/>
      <sheetName val="LABOR REG OT"/>
      <sheetName val="LABOR DOUBLE"/>
      <sheetName val="EQUIP-MANUAL ENTRY"/>
      <sheetName val="MATERIALS"/>
      <sheetName val="MATERIALS (2)"/>
      <sheetName val="RENTED EQUIPMENT"/>
      <sheetName val="ESTIMATOR"/>
      <sheetName val="HAZMIT"/>
      <sheetName val="PHOTO"/>
      <sheetName val="ALL SITE SUMMARY"/>
      <sheetName val="COST CODES"/>
    </sheetNames>
    <sheetDataSet>
      <sheetData sheetId="20">
        <row r="1">
          <cell r="A1" t="str">
            <v>CODE</v>
          </cell>
          <cell r="B1" t="str">
            <v>MATERIAL AND/OR DESCRIPTION      (updated 02/2009)Eqpt codes</v>
          </cell>
          <cell r="C1" t="str">
            <v>UNIT</v>
          </cell>
          <cell r="D1" t="str">
            <v>UNIT PRICE</v>
          </cell>
        </row>
        <row r="2">
          <cell r="A2">
            <v>0</v>
          </cell>
          <cell r="B2" t="str">
            <v>&lt;- &lt;- &lt;- &lt;-  ENTER FEMA COST CODES</v>
          </cell>
          <cell r="C2" t="str">
            <v/>
          </cell>
          <cell r="D2" t="str">
            <v/>
          </cell>
        </row>
        <row r="3">
          <cell r="A3">
            <v>909</v>
          </cell>
          <cell r="B3" t="str">
            <v>MITIGATION</v>
          </cell>
          <cell r="C3" t="str">
            <v>LS</v>
          </cell>
        </row>
        <row r="4">
          <cell r="A4">
            <v>1001</v>
          </cell>
          <cell r="B4" t="str">
            <v>DEBRIS (SEDIMENTS, CONCENTRATED)</v>
          </cell>
          <cell r="C4" t="str">
            <v>TN</v>
          </cell>
        </row>
        <row r="5">
          <cell r="A5">
            <v>1002</v>
          </cell>
          <cell r="B5" t="str">
            <v>DEBRIS (SEDIMENTS, SCATTERED) </v>
          </cell>
          <cell r="C5" t="str">
            <v>TN</v>
          </cell>
        </row>
        <row r="6">
          <cell r="A6">
            <v>1003</v>
          </cell>
          <cell r="B6" t="str">
            <v>DEBRIS (PERSONAL PROPERTY CURB) </v>
          </cell>
          <cell r="C6" t="str">
            <v>TN</v>
          </cell>
        </row>
        <row r="7">
          <cell r="A7">
            <v>1004</v>
          </cell>
          <cell r="B7" t="str">
            <v>DEBRIS (TREES &amp; LIMBS, CONCENTRATED) </v>
          </cell>
          <cell r="C7" t="str">
            <v>TN</v>
          </cell>
        </row>
        <row r="8">
          <cell r="A8">
            <v>1005</v>
          </cell>
          <cell r="B8" t="str">
            <v>DEBRIS (TREES &amp; LIMBS, SCATTERED) </v>
          </cell>
          <cell r="C8" t="str">
            <v>TN</v>
          </cell>
        </row>
        <row r="9">
          <cell r="A9">
            <v>1010</v>
          </cell>
          <cell r="B9" t="str">
            <v>DEBRIS (SEDIMENTS, CONCENTRATED)</v>
          </cell>
          <cell r="C9" t="str">
            <v>CY</v>
          </cell>
          <cell r="D9">
            <v>7</v>
          </cell>
        </row>
        <row r="10">
          <cell r="A10">
            <v>1011</v>
          </cell>
          <cell r="B10" t="str">
            <v>DEBRIS (SEDIMENTS, SCATTERED)</v>
          </cell>
          <cell r="C10" t="str">
            <v>CY</v>
          </cell>
          <cell r="D10">
            <v>8</v>
          </cell>
        </row>
        <row r="11">
          <cell r="A11">
            <v>1012</v>
          </cell>
          <cell r="B11" t="str">
            <v>DEBRIS (PERSONAL PROPERTY CURB)</v>
          </cell>
          <cell r="C11" t="str">
            <v>CY</v>
          </cell>
          <cell r="D11">
            <v>8</v>
          </cell>
        </row>
        <row r="12">
          <cell r="A12">
            <v>1013</v>
          </cell>
          <cell r="B12" t="str">
            <v>DEDUCT NORMAL WEEKLY GARBAGE PICKUP CHARGE</v>
          </cell>
          <cell r="C12" t="str">
            <v>LS</v>
          </cell>
        </row>
        <row r="13">
          <cell r="A13">
            <v>1014</v>
          </cell>
          <cell r="B13" t="str">
            <v>DEBRIS (TREES &amp; LIMBS, CONCENTRATED)</v>
          </cell>
          <cell r="C13" t="str">
            <v>CY</v>
          </cell>
          <cell r="D13">
            <v>17</v>
          </cell>
        </row>
        <row r="14">
          <cell r="A14">
            <v>1015</v>
          </cell>
          <cell r="B14" t="str">
            <v>DEBRIS (TREES &amp; LIMBS, SCATTERED)</v>
          </cell>
          <cell r="C14" t="str">
            <v>CY</v>
          </cell>
          <cell r="D14">
            <v>25</v>
          </cell>
        </row>
        <row r="15">
          <cell r="A15">
            <v>1016</v>
          </cell>
          <cell r="B15" t="str">
            <v>DEBRIS (WINDBLOWN TREES ALONG ROW-MAXIMUM DENSITY)</v>
          </cell>
          <cell r="C15" t="str">
            <v>MI</v>
          </cell>
          <cell r="D15">
            <v>11500</v>
          </cell>
        </row>
        <row r="16">
          <cell r="A16">
            <v>1020</v>
          </cell>
          <cell r="B16" t="str">
            <v>DEBRIS (WATERWAY STRUCTURE)</v>
          </cell>
          <cell r="C16" t="str">
            <v>CY</v>
          </cell>
          <cell r="D16">
            <v>17</v>
          </cell>
        </row>
        <row r="17">
          <cell r="A17">
            <v>1030</v>
          </cell>
          <cell r="B17" t="str">
            <v>DEBRIS TREES (BROKEN UPROOTED 8-18" DIAMETER)</v>
          </cell>
          <cell r="C17" t="str">
            <v>CY</v>
          </cell>
          <cell r="D17">
            <v>105</v>
          </cell>
        </row>
        <row r="18">
          <cell r="A18">
            <v>1031</v>
          </cell>
          <cell r="B18" t="str">
            <v>DEBRIS TREES (BROKEN UPROOTED 19-36" DIAMETER)</v>
          </cell>
          <cell r="C18" t="str">
            <v>CY</v>
          </cell>
          <cell r="D18">
            <v>310</v>
          </cell>
        </row>
        <row r="19">
          <cell r="A19">
            <v>1032</v>
          </cell>
          <cell r="B19" t="str">
            <v>DEBRIS (TREES 37" ABOVE)</v>
          </cell>
          <cell r="C19" t="str">
            <v>CY</v>
          </cell>
          <cell r="D19">
            <v>520</v>
          </cell>
        </row>
        <row r="20">
          <cell r="A20">
            <v>1033</v>
          </cell>
          <cell r="B20" t="str">
            <v>DEBRIS (HAZARD TREE LIMBS/PER TREE)</v>
          </cell>
          <cell r="C20" t="str">
            <v>EA</v>
          </cell>
          <cell r="D20">
            <v>52</v>
          </cell>
        </row>
        <row r="21">
          <cell r="A21">
            <v>1040</v>
          </cell>
          <cell r="B21" t="str">
            <v>DEBRIS STUMPS ONLY (UPROOTED 8-18" DIAMETER)</v>
          </cell>
          <cell r="C21" t="str">
            <v>EA</v>
          </cell>
          <cell r="D21">
            <v>85</v>
          </cell>
        </row>
        <row r="22">
          <cell r="A22">
            <v>1041</v>
          </cell>
          <cell r="B22" t="str">
            <v>DEBRIS STUMPS ONLY (UPROOTED 19-36" DIAMETER)</v>
          </cell>
          <cell r="C22" t="str">
            <v>EA</v>
          </cell>
          <cell r="D22">
            <v>130</v>
          </cell>
        </row>
        <row r="23">
          <cell r="A23">
            <v>1050</v>
          </cell>
          <cell r="B23" t="str">
            <v>DUMP CHARGES (BURN - BURY)</v>
          </cell>
          <cell r="C23" t="str">
            <v>CY</v>
          </cell>
          <cell r="D23">
            <v>6</v>
          </cell>
        </row>
        <row r="24">
          <cell r="A24">
            <v>1051</v>
          </cell>
          <cell r="B24" t="str">
            <v>DUMP CHARGES (LANDFILL DISPOSAL)</v>
          </cell>
          <cell r="C24" t="str">
            <v>CY</v>
          </cell>
          <cell r="D24">
            <v>35</v>
          </cell>
        </row>
        <row r="25">
          <cell r="A25">
            <v>1052</v>
          </cell>
          <cell r="B25" t="str">
            <v>DUMP CHARGES (LANDFILL DISPOSAL)</v>
          </cell>
          <cell r="C25" t="str">
            <v>TON</v>
          </cell>
          <cell r="D25">
            <v>65</v>
          </cell>
        </row>
        <row r="26">
          <cell r="A26">
            <v>1060</v>
          </cell>
          <cell r="B26" t="str">
            <v>DEBRIS CONTAINERS (W/0 DUMP CHARGES) 2 CY PER PICKUP</v>
          </cell>
          <cell r="C26" t="str">
            <v>EA</v>
          </cell>
          <cell r="D26">
            <v>105</v>
          </cell>
        </row>
        <row r="27">
          <cell r="A27">
            <v>1061</v>
          </cell>
          <cell r="B27" t="str">
            <v>DEBRIS CONTAINERS (W/0 DUMP CHARGES) 3 CY PER PICKUP</v>
          </cell>
          <cell r="C27" t="str">
            <v>EA</v>
          </cell>
          <cell r="D27">
            <v>125</v>
          </cell>
        </row>
        <row r="28">
          <cell r="A28">
            <v>1062</v>
          </cell>
          <cell r="B28" t="str">
            <v>DEBRIS CONTAINERS (W/0 DUMP CHARGES) 4 CY PER PICKUP</v>
          </cell>
          <cell r="C28" t="str">
            <v>EA</v>
          </cell>
          <cell r="D28">
            <v>132</v>
          </cell>
        </row>
        <row r="29">
          <cell r="A29">
            <v>1063</v>
          </cell>
          <cell r="B29" t="str">
            <v>DEBRIS CONTAINERS (W/O DUMP CHARGES) 8 CY PER PICKUP</v>
          </cell>
          <cell r="C29" t="str">
            <v>EA</v>
          </cell>
          <cell r="D29">
            <v>156</v>
          </cell>
        </row>
        <row r="30">
          <cell r="A30">
            <v>1064</v>
          </cell>
          <cell r="B30" t="str">
            <v>DEBRIS CONTAINERS (W/O DUMP CHARGES) 20 CY PER PICKUP</v>
          </cell>
          <cell r="C30" t="str">
            <v>EA</v>
          </cell>
          <cell r="D30">
            <v>215</v>
          </cell>
        </row>
        <row r="31">
          <cell r="A31">
            <v>1065</v>
          </cell>
          <cell r="B31" t="str">
            <v>DEBRIS CONTAINERS (W/O DUMP CHARGES) 30 CY PER PICKUP</v>
          </cell>
          <cell r="C31" t="str">
            <v>EA</v>
          </cell>
          <cell r="D31">
            <v>330</v>
          </cell>
        </row>
        <row r="32">
          <cell r="A32">
            <v>1066</v>
          </cell>
          <cell r="B32" t="str">
            <v>DEBRIS CONTAINERS (W/O DUMP CHARGES) 40 CY PER PICKUP</v>
          </cell>
          <cell r="C32" t="str">
            <v>EA</v>
          </cell>
          <cell r="D32">
            <v>425</v>
          </cell>
        </row>
        <row r="33">
          <cell r="A33">
            <v>1067</v>
          </cell>
          <cell r="B33" t="str">
            <v>DEBRIS CONTAINERS (W/O DUMP CHARGES) 50 CY PER PICKUP</v>
          </cell>
          <cell r="C33" t="str">
            <v>EA</v>
          </cell>
          <cell r="D33">
            <v>550</v>
          </cell>
        </row>
        <row r="34">
          <cell r="A34">
            <v>1070</v>
          </cell>
          <cell r="B34" t="str">
            <v>DEBRIS (SANDBAGS - MACHINE LOAD)</v>
          </cell>
          <cell r="C34" t="str">
            <v>CY</v>
          </cell>
          <cell r="D34">
            <v>5.2</v>
          </cell>
        </row>
        <row r="35">
          <cell r="A35">
            <v>1071</v>
          </cell>
          <cell r="B35" t="str">
            <v>DEBRIS (SANDBAGS - HAND LOAD)</v>
          </cell>
          <cell r="C35" t="str">
            <v>CY</v>
          </cell>
          <cell r="D35">
            <v>16</v>
          </cell>
        </row>
        <row r="36">
          <cell r="A36">
            <v>1080</v>
          </cell>
          <cell r="B36" t="str">
            <v>DEBRIS (FLOATABLE ON LEVEE)</v>
          </cell>
          <cell r="C36" t="str">
            <v>MI</v>
          </cell>
          <cell r="D36">
            <v>3200</v>
          </cell>
        </row>
        <row r="37">
          <cell r="A37">
            <v>1090</v>
          </cell>
          <cell r="B37" t="str">
            <v>DEBRIS (EARTH FILL - LEVEE)</v>
          </cell>
          <cell r="C37" t="str">
            <v>CY</v>
          </cell>
          <cell r="D37">
            <v>4.5</v>
          </cell>
        </row>
        <row r="38">
          <cell r="A38">
            <v>1100</v>
          </cell>
          <cell r="B38" t="str">
            <v>DEBRIS (SMALL ROAD SLIDE)</v>
          </cell>
          <cell r="C38" t="str">
            <v>CY</v>
          </cell>
          <cell r="D38">
            <v>5.25</v>
          </cell>
        </row>
        <row r="39">
          <cell r="A39">
            <v>1110</v>
          </cell>
          <cell r="B39" t="str">
            <v>DEBRIS (CHANNEL EXC. WITH SPOIL BANK)</v>
          </cell>
          <cell r="C39" t="str">
            <v>CY</v>
          </cell>
          <cell r="D39">
            <v>2.5</v>
          </cell>
        </row>
        <row r="40">
          <cell r="A40">
            <v>1111</v>
          </cell>
          <cell r="B40" t="str">
            <v>DEBRIS (CHANNEL EXC. AND HAUL)</v>
          </cell>
          <cell r="C40" t="str">
            <v>CY</v>
          </cell>
          <cell r="D40">
            <v>8</v>
          </cell>
        </row>
        <row r="41">
          <cell r="A41">
            <v>1112</v>
          </cell>
          <cell r="B41" t="str">
            <v>DEDUCT APPLICANT'S SHARE (SPOIL BANK)</v>
          </cell>
          <cell r="C41" t="str">
            <v>CY</v>
          </cell>
        </row>
        <row r="42">
          <cell r="A42">
            <v>1113</v>
          </cell>
          <cell r="B42" t="str">
            <v>DEDUCT APPLICANT'S SHARE (HAUL)</v>
          </cell>
          <cell r="C42" t="str">
            <v>CY</v>
          </cell>
        </row>
        <row r="43">
          <cell r="A43">
            <v>1120</v>
          </cell>
          <cell r="B43" t="str">
            <v>DEMOLITION (RESIDENTIAL STRUCTURE)</v>
          </cell>
          <cell r="C43" t="str">
            <v>CF</v>
          </cell>
          <cell r="D43">
            <v>0.2</v>
          </cell>
        </row>
        <row r="44">
          <cell r="A44">
            <v>1121</v>
          </cell>
          <cell r="B44" t="str">
            <v>DEMOLITION (COMMERCIAL STRUCTURE)</v>
          </cell>
          <cell r="C44" t="str">
            <v>CF</v>
          </cell>
          <cell r="D44">
            <v>0.25</v>
          </cell>
        </row>
        <row r="45">
          <cell r="A45">
            <v>1130</v>
          </cell>
          <cell r="B45" t="str">
            <v>TRUCKING TO DISPOSAL SITE-UP TO 5 MILES</v>
          </cell>
          <cell r="C45" t="str">
            <v>MI</v>
          </cell>
          <cell r="D45">
            <v>0.7</v>
          </cell>
        </row>
        <row r="46">
          <cell r="A46">
            <v>1131</v>
          </cell>
          <cell r="B46" t="str">
            <v>TRUCKING TO DISPOSAL SITE CY PER 5-10 MILES</v>
          </cell>
          <cell r="C46" t="str">
            <v>MI</v>
          </cell>
          <cell r="D46">
            <v>0.55</v>
          </cell>
        </row>
        <row r="47">
          <cell r="A47">
            <v>1132</v>
          </cell>
          <cell r="B47" t="str">
            <v>TRUCKING TO DISPOSAL SITE-CY PER OVER 10 MILES</v>
          </cell>
          <cell r="C47" t="str">
            <v>MI</v>
          </cell>
          <cell r="D47">
            <v>0.45</v>
          </cell>
        </row>
        <row r="48">
          <cell r="A48">
            <v>1133</v>
          </cell>
          <cell r="B48" t="str">
            <v>CULVERTR PIPE CLEANING (UNDER 48" DIAMETER)</v>
          </cell>
          <cell r="C48" t="str">
            <v>LF</v>
          </cell>
          <cell r="D48">
            <v>10</v>
          </cell>
        </row>
        <row r="49">
          <cell r="A49">
            <v>1134</v>
          </cell>
          <cell r="B49" t="str">
            <v>CULVERT PIPE CLEANING (OVER 48" DIAMETER)</v>
          </cell>
          <cell r="C49" t="str">
            <v>LF</v>
          </cell>
          <cell r="D49">
            <v>9</v>
          </cell>
        </row>
        <row r="50">
          <cell r="A50">
            <v>1140</v>
          </cell>
          <cell r="B50" t="str">
            <v>6 X 4 TRUCK TRACTOR 230 HP</v>
          </cell>
          <cell r="C50" t="str">
            <v>HR</v>
          </cell>
          <cell r="D50">
            <v>22</v>
          </cell>
        </row>
        <row r="51">
          <cell r="A51">
            <v>1141</v>
          </cell>
          <cell r="B51" t="str">
            <v>TRUCK WITH LOG LOADER</v>
          </cell>
          <cell r="C51" t="str">
            <v>HR</v>
          </cell>
          <cell r="D51">
            <v>28</v>
          </cell>
        </row>
        <row r="52">
          <cell r="A52">
            <v>1142</v>
          </cell>
          <cell r="B52" t="str">
            <v>SMALL UNIT TRAFFIC AND BRIDGE INSPECTOR TRUCK W/AERIAL LIFT</v>
          </cell>
          <cell r="C52" t="str">
            <v>HR</v>
          </cell>
          <cell r="D52">
            <v>12.5</v>
          </cell>
        </row>
        <row r="53">
          <cell r="A53">
            <v>1143</v>
          </cell>
          <cell r="B53" t="str">
            <v>LARGE UNIT TREE CREW TRUCK W/AERIAL LIFT</v>
          </cell>
          <cell r="C53" t="str">
            <v>HR</v>
          </cell>
          <cell r="D53">
            <v>28</v>
          </cell>
        </row>
        <row r="54">
          <cell r="A54">
            <v>1144</v>
          </cell>
          <cell r="B54" t="str">
            <v>BRIDGE CREW WITH WORK PLATFORM, 20' LIFT</v>
          </cell>
          <cell r="C54" t="str">
            <v>HR</v>
          </cell>
          <cell r="D54">
            <v>20</v>
          </cell>
        </row>
        <row r="55">
          <cell r="A55">
            <v>1145</v>
          </cell>
          <cell r="B55" t="str">
            <v>BRIDGE CREW TRUCK WITH WORK PLATFORM, 50' LIFT</v>
          </cell>
          <cell r="C55" t="str">
            <v>HR</v>
          </cell>
          <cell r="D55">
            <v>26</v>
          </cell>
        </row>
        <row r="56">
          <cell r="A56">
            <v>2010</v>
          </cell>
          <cell r="B56" t="str">
            <v>POLICE OVERTIME</v>
          </cell>
          <cell r="C56" t="str">
            <v>HR</v>
          </cell>
        </row>
        <row r="57">
          <cell r="A57">
            <v>2011</v>
          </cell>
          <cell r="B57" t="str">
            <v>FIRE OVERTIME</v>
          </cell>
          <cell r="C57" t="str">
            <v>HR</v>
          </cell>
        </row>
        <row r="58">
          <cell r="A58">
            <v>2012</v>
          </cell>
          <cell r="B58" t="str">
            <v>TEMPORARY EMPLOYEES</v>
          </cell>
          <cell r="C58" t="str">
            <v>HR</v>
          </cell>
        </row>
        <row r="59">
          <cell r="A59">
            <v>2020</v>
          </cell>
          <cell r="B59" t="str">
            <v>POLYETHYLENE</v>
          </cell>
          <cell r="C59" t="str">
            <v>SF</v>
          </cell>
          <cell r="D59">
            <v>0.06</v>
          </cell>
        </row>
        <row r="60">
          <cell r="A60">
            <v>2025</v>
          </cell>
          <cell r="B60" t="str">
            <v>PLYWOOD SHEETING</v>
          </cell>
          <cell r="C60" t="str">
            <v>SF</v>
          </cell>
          <cell r="D60">
            <v>0.75</v>
          </cell>
        </row>
        <row r="61">
          <cell r="A61">
            <v>2030</v>
          </cell>
          <cell r="B61" t="str">
            <v>SANDBAGS (PURCHASED)</v>
          </cell>
          <cell r="C61" t="str">
            <v>EA</v>
          </cell>
          <cell r="D61">
            <v>0.85</v>
          </cell>
        </row>
        <row r="62">
          <cell r="A62">
            <v>2040</v>
          </cell>
          <cell r="B62" t="str">
            <v>SAND (DELIVERED)</v>
          </cell>
          <cell r="C62" t="str">
            <v>TON</v>
          </cell>
          <cell r="D62">
            <v>11</v>
          </cell>
        </row>
        <row r="63">
          <cell r="A63">
            <v>2045</v>
          </cell>
          <cell r="B63" t="str">
            <v>SANDBAGS  FILLED &amp; PLACED</v>
          </cell>
          <cell r="C63" t="str">
            <v>CY</v>
          </cell>
          <cell r="D63">
            <v>31</v>
          </cell>
        </row>
        <row r="64">
          <cell r="A64">
            <v>2050</v>
          </cell>
          <cell r="B64" t="str">
            <v>LEVEE  EMERGENCY REPAIR (FILL)</v>
          </cell>
          <cell r="C64" t="str">
            <v>CY</v>
          </cell>
          <cell r="D64">
            <v>16</v>
          </cell>
        </row>
        <row r="65">
          <cell r="A65">
            <v>2060</v>
          </cell>
          <cell r="B65" t="str">
            <v>LEVEE  EARTHEN</v>
          </cell>
          <cell r="C65" t="str">
            <v>CY</v>
          </cell>
          <cell r="D65">
            <v>16</v>
          </cell>
        </row>
        <row r="66">
          <cell r="A66">
            <v>2070</v>
          </cell>
          <cell r="B66" t="str">
            <v>TOWING - VEHICLES</v>
          </cell>
          <cell r="C66" t="str">
            <v>EA</v>
          </cell>
          <cell r="D66">
            <v>38</v>
          </cell>
        </row>
        <row r="67">
          <cell r="A67">
            <v>2072</v>
          </cell>
          <cell r="B67" t="str">
            <v>AERIAL LIFT TRUCK TO 40' MAXIMUM PLATFORM HEIGHT</v>
          </cell>
          <cell r="C67" t="str">
            <v>HR</v>
          </cell>
          <cell r="D67">
            <v>31.5</v>
          </cell>
        </row>
        <row r="68">
          <cell r="A68">
            <v>2073</v>
          </cell>
          <cell r="B68" t="str">
            <v>AERIAL LIFT TRUCK 60' MAXIMUM PLATFORM HEIGHT</v>
          </cell>
          <cell r="C68" t="str">
            <v>HR</v>
          </cell>
          <cell r="D68">
            <v>36</v>
          </cell>
        </row>
        <row r="69">
          <cell r="A69">
            <v>2074</v>
          </cell>
          <cell r="B69" t="str">
            <v>AERIAL LIFT TRUCK TO 80' MAXIMUM PLATFORM HEIGHT</v>
          </cell>
          <cell r="C69" t="str">
            <v>HR</v>
          </cell>
          <cell r="D69">
            <v>50</v>
          </cell>
        </row>
        <row r="70">
          <cell r="A70">
            <v>2075</v>
          </cell>
          <cell r="B70" t="str">
            <v>AERIAL LIFT TRUCK TO 100' MAXIMUM PLATFORM HEIGHT</v>
          </cell>
          <cell r="C70" t="str">
            <v>HR</v>
          </cell>
          <cell r="D70">
            <v>60</v>
          </cell>
        </row>
        <row r="71">
          <cell r="A71">
            <v>2076</v>
          </cell>
          <cell r="B71" t="str">
            <v>AERIAL LIFT TRUCK OVER 100' MAXIMUM PLATFORM HEIGHT</v>
          </cell>
          <cell r="C71" t="str">
            <v>HR</v>
          </cell>
          <cell r="D71">
            <v>66</v>
          </cell>
        </row>
        <row r="72">
          <cell r="A72">
            <v>2080</v>
          </cell>
          <cell r="B72" t="str">
            <v>TOWING AND WINCHING  WRECKER TRUCK</v>
          </cell>
          <cell r="C72" t="str">
            <v>HR</v>
          </cell>
          <cell r="D72">
            <v>75</v>
          </cell>
        </row>
        <row r="73">
          <cell r="A73">
            <v>2090</v>
          </cell>
          <cell r="B73" t="str">
            <v>PUMPS (3")</v>
          </cell>
          <cell r="C73" t="str">
            <v>HR</v>
          </cell>
          <cell r="D73">
            <v>1</v>
          </cell>
        </row>
        <row r="74">
          <cell r="A74">
            <v>2091</v>
          </cell>
          <cell r="B74" t="str">
            <v>PUMPS (4")</v>
          </cell>
          <cell r="C74" t="str">
            <v>HR</v>
          </cell>
          <cell r="D74">
            <v>2.5</v>
          </cell>
        </row>
        <row r="75">
          <cell r="A75">
            <v>2092</v>
          </cell>
          <cell r="B75" t="str">
            <v>PUMPS (6")</v>
          </cell>
          <cell r="C75" t="str">
            <v>HR</v>
          </cell>
          <cell r="D75">
            <v>8</v>
          </cell>
        </row>
        <row r="76">
          <cell r="A76">
            <v>2093</v>
          </cell>
          <cell r="B76" t="str">
            <v>PUMPS (8")</v>
          </cell>
          <cell r="C76" t="str">
            <v>HR</v>
          </cell>
          <cell r="D76">
            <v>9</v>
          </cell>
        </row>
        <row r="77">
          <cell r="A77">
            <v>2094</v>
          </cell>
          <cell r="B77" t="str">
            <v>PUMPS (10")</v>
          </cell>
          <cell r="C77" t="str">
            <v>HR</v>
          </cell>
          <cell r="D77">
            <v>10</v>
          </cell>
        </row>
        <row r="78">
          <cell r="A78">
            <v>2095</v>
          </cell>
          <cell r="B78" t="str">
            <v>PUMPS (12")</v>
          </cell>
          <cell r="C78" t="str">
            <v>HR</v>
          </cell>
          <cell r="D78">
            <v>14.5</v>
          </cell>
        </row>
        <row r="79">
          <cell r="A79">
            <v>2110</v>
          </cell>
          <cell r="B79" t="str">
            <v>PUMP COSTS FOR EMERGENCY PHASE</v>
          </cell>
          <cell r="C79" t="str">
            <v>LS</v>
          </cell>
        </row>
        <row r="80">
          <cell r="A80">
            <v>2111</v>
          </cell>
          <cell r="B80" t="str">
            <v>DEDUCT 3 YR. AVG. PUMPING COSTS (SAME PERIOD)</v>
          </cell>
          <cell r="C80" t="str">
            <v>LS</v>
          </cell>
        </row>
        <row r="81">
          <cell r="A81">
            <v>2112</v>
          </cell>
          <cell r="B81" t="str">
            <v>PUMP OPERATORS (AVG. REGULAR TIME)</v>
          </cell>
          <cell r="C81" t="str">
            <v>HR</v>
          </cell>
        </row>
        <row r="82">
          <cell r="A82">
            <v>2113</v>
          </cell>
          <cell r="B82" t="str">
            <v>PUMP OPERATORS (AVG. OVERTIME)</v>
          </cell>
          <cell r="C82" t="str">
            <v>HR</v>
          </cell>
        </row>
        <row r="83">
          <cell r="A83">
            <v>3010</v>
          </cell>
          <cell r="B83" t="str">
            <v>AGGREGATE SURFACE COURSE</v>
          </cell>
          <cell r="C83" t="str">
            <v>TON</v>
          </cell>
          <cell r="D83">
            <v>19</v>
          </cell>
        </row>
        <row r="84">
          <cell r="A84">
            <v>3011</v>
          </cell>
          <cell r="B84" t="str">
            <v>AGGREGATE SURFACE COURSE</v>
          </cell>
          <cell r="C84" t="str">
            <v>CY</v>
          </cell>
          <cell r="D84">
            <v>28</v>
          </cell>
        </row>
        <row r="85">
          <cell r="A85">
            <v>3012</v>
          </cell>
          <cell r="B85" t="str">
            <v>AGGREGATE SURFACE (RED DOG)</v>
          </cell>
          <cell r="C85" t="str">
            <v>TN</v>
          </cell>
          <cell r="D85">
            <v>16</v>
          </cell>
        </row>
        <row r="86">
          <cell r="A86">
            <v>3013</v>
          </cell>
          <cell r="B86" t="str">
            <v>AGGREGATE SURFACE</v>
          </cell>
          <cell r="C86" t="str">
            <v>MI</v>
          </cell>
          <cell r="D86">
            <v>17000</v>
          </cell>
        </row>
        <row r="87">
          <cell r="A87">
            <v>3014</v>
          </cell>
          <cell r="B87" t="str">
            <v>SHELL SURFACE COURSE (1650 LBS/CY)</v>
          </cell>
          <cell r="C87" t="str">
            <v>CY</v>
          </cell>
          <cell r="D87">
            <v>20</v>
          </cell>
        </row>
        <row r="88">
          <cell r="A88">
            <v>3015</v>
          </cell>
          <cell r="B88" t="str">
            <v>SHELL SURFACE (7.75/TON)</v>
          </cell>
          <cell r="C88" t="str">
            <v>TN</v>
          </cell>
          <cell r="D88">
            <v>16.5</v>
          </cell>
        </row>
        <row r="89">
          <cell r="A89">
            <v>3016</v>
          </cell>
          <cell r="B89" t="str">
            <v>AGGREGATE SUBBASE 3" - 9"</v>
          </cell>
          <cell r="C89" t="str">
            <v>TN</v>
          </cell>
          <cell r="D89">
            <v>10</v>
          </cell>
        </row>
        <row r="90">
          <cell r="A90">
            <v>3020</v>
          </cell>
          <cell r="B90" t="str">
            <v>FILL (UNCLASSIFIED)</v>
          </cell>
          <cell r="C90" t="str">
            <v>CY</v>
          </cell>
          <cell r="D90">
            <v>8</v>
          </cell>
        </row>
        <row r="91">
          <cell r="A91">
            <v>3021</v>
          </cell>
          <cell r="B91" t="str">
            <v>CUT AND FILL (COMMON EARTH)</v>
          </cell>
          <cell r="C91" t="str">
            <v>CY</v>
          </cell>
          <cell r="D91">
            <v>5.6</v>
          </cell>
        </row>
        <row r="92">
          <cell r="A92">
            <v>3030</v>
          </cell>
          <cell r="B92" t="str">
            <v>LOCAL BORROW (MATERIAL ONLY)</v>
          </cell>
          <cell r="C92" t="str">
            <v>CY</v>
          </cell>
          <cell r="D92">
            <v>3.5</v>
          </cell>
        </row>
        <row r="93">
          <cell r="A93">
            <v>3031</v>
          </cell>
          <cell r="B93" t="str">
            <v>EXCAVATION AND SHORT HAUL UP TO 5 MILES</v>
          </cell>
          <cell r="C93" t="str">
            <v>CY</v>
          </cell>
          <cell r="D93">
            <v>6.23</v>
          </cell>
        </row>
        <row r="94">
          <cell r="A94">
            <v>3032</v>
          </cell>
          <cell r="B94" t="str">
            <v>EXCAVATION AND MEDIUM HAUL 5 - 10 MILES</v>
          </cell>
          <cell r="C94" t="str">
            <v>CY</v>
          </cell>
          <cell r="D94">
            <v>10.9</v>
          </cell>
        </row>
        <row r="95">
          <cell r="A95">
            <v>3040</v>
          </cell>
          <cell r="B95" t="str">
            <v>BACKFILL (GRANULAR)</v>
          </cell>
          <cell r="C95" t="str">
            <v>CY</v>
          </cell>
          <cell r="D95">
            <v>16</v>
          </cell>
        </row>
        <row r="96">
          <cell r="A96">
            <v>3045</v>
          </cell>
          <cell r="B96" t="str">
            <v>POLYETHYLENE PIPE 36" (FURNISH AND INSTALL)</v>
          </cell>
          <cell r="C96" t="str">
            <v>LF</v>
          </cell>
          <cell r="D96">
            <v>66</v>
          </cell>
        </row>
        <row r="97">
          <cell r="A97">
            <v>3050</v>
          </cell>
          <cell r="B97" t="str">
            <v>EXCAVATION &amp; BACKFILL (SMALL UNCLASSIFIED)</v>
          </cell>
          <cell r="C97" t="str">
            <v>CY</v>
          </cell>
          <cell r="D97">
            <v>12</v>
          </cell>
        </row>
        <row r="98">
          <cell r="A98">
            <v>3051</v>
          </cell>
          <cell r="B98" t="str">
            <v>ROCKFILL (ALT. TO UNCLASSIFIED FILL)</v>
          </cell>
          <cell r="C98" t="str">
            <v>CY</v>
          </cell>
          <cell r="D98">
            <v>10</v>
          </cell>
        </row>
        <row r="99">
          <cell r="A99">
            <v>3060</v>
          </cell>
          <cell r="B99" t="str">
            <v>GRADING (SUBGRADE SHAPING)</v>
          </cell>
          <cell r="C99" t="str">
            <v>SY</v>
          </cell>
          <cell r="D99">
            <v>1.75</v>
          </cell>
        </row>
        <row r="100">
          <cell r="A100">
            <v>3061</v>
          </cell>
          <cell r="B100" t="str">
            <v>SCARIFYING</v>
          </cell>
          <cell r="C100" t="str">
            <v>SY</v>
          </cell>
          <cell r="D100">
            <v>2</v>
          </cell>
        </row>
        <row r="101">
          <cell r="A101">
            <v>3062</v>
          </cell>
          <cell r="B101" t="str">
            <v>SCARIFICATION, SHAPING AND COMPACTING</v>
          </cell>
          <cell r="C101" t="str">
            <v>SF</v>
          </cell>
          <cell r="D101">
            <v>4</v>
          </cell>
        </row>
        <row r="102">
          <cell r="A102">
            <v>3063</v>
          </cell>
          <cell r="B102" t="str">
            <v>ROADWAY GRADING</v>
          </cell>
          <cell r="C102" t="str">
            <v>SF</v>
          </cell>
          <cell r="D102">
            <v>0.13</v>
          </cell>
        </row>
        <row r="103">
          <cell r="A103">
            <v>3064</v>
          </cell>
          <cell r="B103" t="str">
            <v>ROADWAY BLADING</v>
          </cell>
          <cell r="C103" t="str">
            <v>SY</v>
          </cell>
          <cell r="D103">
            <v>0.06</v>
          </cell>
        </row>
        <row r="104">
          <cell r="A104">
            <v>3065</v>
          </cell>
          <cell r="B104" t="str">
            <v>SHOULDER BLADING</v>
          </cell>
          <cell r="C104" t="str">
            <v>SY</v>
          </cell>
          <cell r="D104">
            <v>0.13</v>
          </cell>
        </row>
        <row r="105">
          <cell r="A105">
            <v>3069</v>
          </cell>
          <cell r="B105" t="str">
            <v>DITCH CLEANING AND SHAPING (GRADER, EXCAVATOR, TRUCK)</v>
          </cell>
          <cell r="C105" t="str">
            <v>LF</v>
          </cell>
          <cell r="D105">
            <v>3.4</v>
          </cell>
        </row>
        <row r="106">
          <cell r="A106">
            <v>3070</v>
          </cell>
          <cell r="B106" t="str">
            <v>DITCH CLEANING &amp; SHAPING</v>
          </cell>
          <cell r="C106" t="str">
            <v>LF</v>
          </cell>
          <cell r="D106">
            <v>0.75</v>
          </cell>
        </row>
        <row r="107">
          <cell r="A107">
            <v>3071</v>
          </cell>
          <cell r="B107" t="str">
            <v>BLOCKED CULVERT PIPE CLEANING UNDER 48" DIAMETER</v>
          </cell>
          <cell r="C107" t="str">
            <v>LF</v>
          </cell>
          <cell r="D107">
            <v>10</v>
          </cell>
        </row>
        <row r="108">
          <cell r="A108">
            <v>3072</v>
          </cell>
          <cell r="B108" t="str">
            <v>BLOCKED CULVERT PIPE CLEANING 48" AND OVER DIAMETER</v>
          </cell>
          <cell r="C108" t="str">
            <v>FT</v>
          </cell>
          <cell r="D108">
            <v>9</v>
          </cell>
        </row>
        <row r="109">
          <cell r="A109">
            <v>3080</v>
          </cell>
          <cell r="B109" t="str">
            <v>CHIP AND SEAL (SINGLE)</v>
          </cell>
          <cell r="C109" t="str">
            <v>SY</v>
          </cell>
          <cell r="D109">
            <v>1</v>
          </cell>
        </row>
        <row r="110">
          <cell r="A110">
            <v>3081</v>
          </cell>
          <cell r="B110" t="str">
            <v>CHIP AND SEAL (DOUBLE)</v>
          </cell>
          <cell r="C110" t="str">
            <v>SY</v>
          </cell>
          <cell r="D110">
            <v>1.5</v>
          </cell>
        </row>
        <row r="111">
          <cell r="A111">
            <v>3082</v>
          </cell>
          <cell r="B111" t="str">
            <v>CHIP AND SEAL (TRIPLE)</v>
          </cell>
          <cell r="C111" t="str">
            <v>SY</v>
          </cell>
          <cell r="D111">
            <v>2</v>
          </cell>
        </row>
        <row r="112">
          <cell r="A112">
            <v>3083</v>
          </cell>
          <cell r="B112" t="str">
            <v>TACK COAT, APPLICATION RATE @0.05 GALLONS PER SY</v>
          </cell>
          <cell r="C112" t="str">
            <v>LS</v>
          </cell>
          <cell r="D112">
            <v>2.25</v>
          </cell>
        </row>
        <row r="113">
          <cell r="A113">
            <v>3090</v>
          </cell>
          <cell r="B113" t="str">
            <v>AGGREGATE BASE COURSE (UNDER BITUMINOUS SURFACE)</v>
          </cell>
          <cell r="C113" t="str">
            <v>TON</v>
          </cell>
          <cell r="D113">
            <v>9.75</v>
          </cell>
        </row>
        <row r="114">
          <cell r="A114">
            <v>3091</v>
          </cell>
          <cell r="B114" t="str">
            <v>AGGREGATE BASE COURSE (UNDER BITUMINOUS SURFACE)</v>
          </cell>
          <cell r="C114" t="str">
            <v>CY</v>
          </cell>
          <cell r="D114">
            <v>19.5</v>
          </cell>
        </row>
        <row r="115">
          <cell r="A115">
            <v>3100</v>
          </cell>
          <cell r="B115" t="str">
            <v>BITUMINOUS COLD PATCH  </v>
          </cell>
          <cell r="C115" t="str">
            <v>SY/IN</v>
          </cell>
          <cell r="D115">
            <v>2.5</v>
          </cell>
        </row>
        <row r="116">
          <cell r="A116">
            <v>3101</v>
          </cell>
          <cell r="B116" t="str">
            <v>BITUMINOUS COLD PATCH (MATERIAL ONLY)</v>
          </cell>
          <cell r="C116" t="str">
            <v>TON</v>
          </cell>
          <cell r="D116">
            <v>30</v>
          </cell>
        </row>
        <row r="117">
          <cell r="A117">
            <v>3102</v>
          </cell>
          <cell r="B117" t="str">
            <v>2" BITUMINOUS PATCH OVER 6" AGGREGATE BASE</v>
          </cell>
          <cell r="C117" t="str">
            <v>SY</v>
          </cell>
          <cell r="D117">
            <v>14</v>
          </cell>
        </row>
        <row r="118">
          <cell r="A118">
            <v>3110</v>
          </cell>
          <cell r="B118" t="str">
            <v>BITUMINOUS CONCRETE OVERLAY  </v>
          </cell>
          <cell r="C118" t="str">
            <v>SY/IN</v>
          </cell>
          <cell r="D118">
            <v>2.2</v>
          </cell>
        </row>
        <row r="119">
          <cell r="A119">
            <v>3111</v>
          </cell>
          <cell r="B119" t="str">
            <v>BIYTUMINOUS CONCRETE OVERLAY (COMPACTED)</v>
          </cell>
          <cell r="C119" t="str">
            <v>TN</v>
          </cell>
          <cell r="D119">
            <v>42</v>
          </cell>
        </row>
        <row r="120">
          <cell r="A120">
            <v>3120</v>
          </cell>
          <cell r="B120" t="str">
            <v>BITUMINOUS CONCRETE BINDER CASE (MATERIAL ONLY)</v>
          </cell>
          <cell r="C120" t="str">
            <v>TON</v>
          </cell>
          <cell r="D120">
            <v>42</v>
          </cell>
        </row>
        <row r="121">
          <cell r="A121">
            <v>3130</v>
          </cell>
          <cell r="B121" t="str">
            <v>BITUMINOUS CONCRETE SURFACE CASE (MATERIAL ONLY)</v>
          </cell>
          <cell r="C121" t="str">
            <v>TON</v>
          </cell>
          <cell r="D121">
            <v>42</v>
          </cell>
        </row>
        <row r="122">
          <cell r="A122">
            <v>3150</v>
          </cell>
          <cell r="B122" t="str">
            <v>PAVEMENT REMOVAL</v>
          </cell>
          <cell r="C122" t="str">
            <v>SY</v>
          </cell>
          <cell r="D122">
            <v>5</v>
          </cell>
        </row>
        <row r="123">
          <cell r="A123">
            <v>3151</v>
          </cell>
          <cell r="B123" t="str">
            <v>SAWCUT PAVEMENT</v>
          </cell>
          <cell r="C123" t="str">
            <v>LF</v>
          </cell>
          <cell r="D123">
            <v>1.5</v>
          </cell>
        </row>
        <row r="124">
          <cell r="A124">
            <v>3160</v>
          </cell>
          <cell r="B124" t="str">
            <v>CONCRETE SIDEWALK (4")</v>
          </cell>
          <cell r="C124" t="str">
            <v>SF</v>
          </cell>
          <cell r="D124">
            <v>3.8</v>
          </cell>
        </row>
        <row r="125">
          <cell r="A125">
            <v>3170</v>
          </cell>
          <cell r="B125" t="str">
            <v>CONCRETE SIDEWALK REMOVAL</v>
          </cell>
          <cell r="C125" t="str">
            <v>SF</v>
          </cell>
          <cell r="D125">
            <v>2</v>
          </cell>
        </row>
        <row r="126">
          <cell r="A126">
            <v>3180</v>
          </cell>
          <cell r="B126" t="str">
            <v>CONCRETE CURB AND GUTTER</v>
          </cell>
          <cell r="C126" t="str">
            <v>LF</v>
          </cell>
          <cell r="D126">
            <v>12</v>
          </cell>
        </row>
        <row r="127">
          <cell r="A127">
            <v>3181</v>
          </cell>
          <cell r="B127" t="str">
            <v>CONCRETE SWALE</v>
          </cell>
          <cell r="C127" t="str">
            <v>LF</v>
          </cell>
          <cell r="D127">
            <v>8</v>
          </cell>
        </row>
        <row r="128">
          <cell r="A128">
            <v>3190</v>
          </cell>
          <cell r="B128" t="str">
            <v>CONCRETE CURB AND GUTTER REMOVAL</v>
          </cell>
          <cell r="C128" t="str">
            <v>LF</v>
          </cell>
          <cell r="D128">
            <v>5</v>
          </cell>
        </row>
        <row r="129">
          <cell r="A129">
            <v>3200</v>
          </cell>
          <cell r="B129" t="str">
            <v>CONCRETE PAVEMENT (MESH REINFORCEMENT)</v>
          </cell>
          <cell r="C129" t="str">
            <v>CY</v>
          </cell>
          <cell r="D129">
            <v>150</v>
          </cell>
        </row>
        <row r="130">
          <cell r="A130">
            <v>3210</v>
          </cell>
          <cell r="B130" t="str">
            <v>CONCRETE  CLASS X (INPLACE FORMED)</v>
          </cell>
          <cell r="C130" t="str">
            <v>CY</v>
          </cell>
          <cell r="D130">
            <v>350</v>
          </cell>
        </row>
        <row r="131">
          <cell r="A131">
            <v>3212</v>
          </cell>
          <cell r="B131" t="str">
            <v>PLAIN CONCRETE, CLASS D (UNIFORMED 2000 PSI)</v>
          </cell>
          <cell r="C131" t="str">
            <v>CY</v>
          </cell>
          <cell r="D131">
            <v>90</v>
          </cell>
        </row>
        <row r="132">
          <cell r="A132">
            <v>3215</v>
          </cell>
          <cell r="B132" t="str">
            <v>CONCRETE  CLASS A (STRUCTURAL)</v>
          </cell>
          <cell r="C132" t="str">
            <v>CY</v>
          </cell>
          <cell r="D132">
            <v>575</v>
          </cell>
        </row>
        <row r="133">
          <cell r="A133">
            <v>3220</v>
          </cell>
          <cell r="B133" t="str">
            <v>CONCRETE RETAINING WALLS (12")</v>
          </cell>
          <cell r="C133" t="str">
            <v>SF</v>
          </cell>
          <cell r="D133">
            <v>16</v>
          </cell>
        </row>
        <row r="134">
          <cell r="A134">
            <v>3230</v>
          </cell>
          <cell r="B134" t="str">
            <v>CONCRETE BOX CULVERTS</v>
          </cell>
          <cell r="C134" t="str">
            <v>SF</v>
          </cell>
          <cell r="D134">
            <v>70</v>
          </cell>
        </row>
        <row r="135">
          <cell r="A135">
            <v>3231</v>
          </cell>
          <cell r="B135" t="str">
            <v>CONCRETE BOX CULVERT</v>
          </cell>
          <cell r="C135" t="str">
            <v>CY</v>
          </cell>
          <cell r="D135">
            <v>1000</v>
          </cell>
        </row>
        <row r="136">
          <cell r="A136">
            <v>3240</v>
          </cell>
          <cell r="B136" t="str">
            <v>CONCRETE SLAB BRIDGE (INTEGRAL ABUTMENT)</v>
          </cell>
          <cell r="C136" t="str">
            <v>SF</v>
          </cell>
          <cell r="D136">
            <v>100</v>
          </cell>
        </row>
        <row r="137">
          <cell r="A137">
            <v>3241</v>
          </cell>
          <cell r="B137" t="str">
            <v>CONCRETE SLAB BRIDGE (VERTICAL ABUTMENT)</v>
          </cell>
          <cell r="C137" t="str">
            <v>SF</v>
          </cell>
          <cell r="D137">
            <v>100</v>
          </cell>
        </row>
        <row r="138">
          <cell r="A138">
            <v>3242</v>
          </cell>
          <cell r="B138" t="str">
            <v>BRIDGE  CONCRETE PRECAST (CHANNEL UNDER 40')</v>
          </cell>
          <cell r="C138" t="str">
            <v>SF</v>
          </cell>
          <cell r="D138">
            <v>50</v>
          </cell>
        </row>
        <row r="139">
          <cell r="A139">
            <v>3243</v>
          </cell>
          <cell r="B139" t="str">
            <v>BRIDGE  CONCRETE PRECAST (CHANNEL OVER 40')</v>
          </cell>
          <cell r="C139" t="str">
            <v>SF</v>
          </cell>
          <cell r="D139">
            <v>50</v>
          </cell>
        </row>
        <row r="140">
          <cell r="A140">
            <v>3244</v>
          </cell>
          <cell r="B140" t="str">
            <v>BRIDGE  BEAM (WITH EXISTING ABUTMENT)</v>
          </cell>
          <cell r="C140" t="str">
            <v>SF</v>
          </cell>
          <cell r="D140">
            <v>55</v>
          </cell>
        </row>
        <row r="141">
          <cell r="A141">
            <v>3245</v>
          </cell>
          <cell r="B141" t="str">
            <v>STRUCTURAL FOOTINGS (DEMOLITION AND REMOVAL)</v>
          </cell>
          <cell r="C141" t="str">
            <v>CY</v>
          </cell>
          <cell r="D141">
            <v>125</v>
          </cell>
        </row>
        <row r="142">
          <cell r="A142">
            <v>3246</v>
          </cell>
          <cell r="B142" t="str">
            <v>STRUCTURAL WALLS/RETAINING EARTH (DEMOLITION AND REMOVAL)</v>
          </cell>
          <cell r="C142" t="str">
            <v>CY</v>
          </cell>
          <cell r="D142">
            <v>340</v>
          </cell>
        </row>
        <row r="143">
          <cell r="A143">
            <v>3250</v>
          </cell>
          <cell r="B143" t="str">
            <v>SLOPE PROTECTION  RIP RAP</v>
          </cell>
          <cell r="C143" t="str">
            <v>CY</v>
          </cell>
          <cell r="D143">
            <v>60</v>
          </cell>
        </row>
        <row r="144">
          <cell r="A144">
            <v>3251</v>
          </cell>
          <cell r="B144" t="str">
            <v>SLOPE PROTECTION  RIP RAP (DUMPED)</v>
          </cell>
          <cell r="C144" t="str">
            <v>CY</v>
          </cell>
          <cell r="D144">
            <v>44</v>
          </cell>
        </row>
        <row r="145">
          <cell r="A145">
            <v>3252</v>
          </cell>
          <cell r="B145" t="str">
            <v>RIP RAP  BAGGED</v>
          </cell>
          <cell r="C145" t="str">
            <v>SY</v>
          </cell>
          <cell r="D145">
            <v>100</v>
          </cell>
        </row>
        <row r="146">
          <cell r="A146">
            <v>3260</v>
          </cell>
          <cell r="B146" t="str">
            <v>SLOPE PROTECTION  CONCRETE</v>
          </cell>
          <cell r="C146" t="str">
            <v>SY</v>
          </cell>
          <cell r="D146">
            <v>36</v>
          </cell>
        </row>
        <row r="147">
          <cell r="A147">
            <v>3261</v>
          </cell>
          <cell r="B147" t="str">
            <v>ROCK WALL</v>
          </cell>
          <cell r="C147" t="str">
            <v>SF</v>
          </cell>
          <cell r="D147">
            <v>14</v>
          </cell>
        </row>
        <row r="148">
          <cell r="A148">
            <v>3270</v>
          </cell>
          <cell r="B148" t="str">
            <v>BRIDGE AND BOX CULVERT REMOVAL (10 MI RT HAUL FOR DISPOSAL)</v>
          </cell>
          <cell r="C148" t="str">
            <v>SF</v>
          </cell>
          <cell r="D148">
            <v>4</v>
          </cell>
        </row>
        <row r="149">
          <cell r="A149">
            <v>3271</v>
          </cell>
          <cell r="B149" t="str">
            <v>CONCRETE AND MASONRY REMOVAL (10 MI RT HAUL FOR DISPOSAL)</v>
          </cell>
          <cell r="C149" t="str">
            <v>CY</v>
          </cell>
          <cell r="D149">
            <v>55</v>
          </cell>
        </row>
        <row r="150">
          <cell r="A150">
            <v>3280</v>
          </cell>
          <cell r="B150" t="str">
            <v>BRIDGE  WOOD AND BEAM  REMOVAL</v>
          </cell>
          <cell r="C150" t="str">
            <v>SF</v>
          </cell>
          <cell r="D150">
            <v>1.25</v>
          </cell>
        </row>
        <row r="151">
          <cell r="A151">
            <v>3290</v>
          </cell>
          <cell r="B151" t="str">
            <v>TREATED TIMBER (FOB)</v>
          </cell>
          <cell r="C151" t="str">
            <v>MBF</v>
          </cell>
          <cell r="D151">
            <v>1000</v>
          </cell>
        </row>
        <row r="152">
          <cell r="A152">
            <v>3291</v>
          </cell>
          <cell r="B152" t="str">
            <v>TREATED TIMBER (IN PLACE)</v>
          </cell>
          <cell r="C152" t="str">
            <v>MBF</v>
          </cell>
          <cell r="D152">
            <v>1800</v>
          </cell>
        </row>
        <row r="153">
          <cell r="A153">
            <v>3292</v>
          </cell>
          <cell r="B153" t="str">
            <v>BRIDGE  TREATED TIMBER  IN PLACE</v>
          </cell>
          <cell r="C153" t="str">
            <v>SF</v>
          </cell>
          <cell r="D153">
            <v>50</v>
          </cell>
        </row>
        <row r="154">
          <cell r="A154">
            <v>3293</v>
          </cell>
          <cell r="B154" t="str">
            <v>BRIDGE RAILING (APPROACH)</v>
          </cell>
          <cell r="C154" t="str">
            <v>LF</v>
          </cell>
          <cell r="D154">
            <v>18</v>
          </cell>
        </row>
        <row r="155">
          <cell r="A155">
            <v>3294</v>
          </cell>
          <cell r="B155" t="str">
            <v>BRIDGE RAILING (BRIDGE ITSELF)</v>
          </cell>
          <cell r="C155" t="str">
            <v>LF</v>
          </cell>
          <cell r="D155">
            <v>47</v>
          </cell>
        </row>
        <row r="156">
          <cell r="A156">
            <v>3295</v>
          </cell>
          <cell r="B156" t="str">
            <v>BRIDGE RAILING (TUBULAR)</v>
          </cell>
          <cell r="C156" t="str">
            <v>LF</v>
          </cell>
          <cell r="D156">
            <v>39</v>
          </cell>
        </row>
        <row r="157">
          <cell r="A157">
            <v>3300</v>
          </cell>
          <cell r="B157" t="str">
            <v>EXCAVATION  STRUCTURAL</v>
          </cell>
          <cell r="C157" t="str">
            <v>CY</v>
          </cell>
          <cell r="D157">
            <v>16</v>
          </cell>
        </row>
        <row r="158">
          <cell r="A158">
            <v>3301</v>
          </cell>
          <cell r="B158" t="str">
            <v>EXCAVATION, PIPE TRENCH</v>
          </cell>
          <cell r="C158" t="str">
            <v>CY</v>
          </cell>
          <cell r="D158">
            <v>18</v>
          </cell>
        </row>
        <row r="159">
          <cell r="A159">
            <v>3310</v>
          </cell>
          <cell r="B159" t="str">
            <v>BACKFILL  STRUCTURAL</v>
          </cell>
          <cell r="C159" t="str">
            <v>CY</v>
          </cell>
          <cell r="D159">
            <v>25</v>
          </cell>
        </row>
        <row r="160">
          <cell r="A160">
            <v>3311</v>
          </cell>
          <cell r="B160" t="str">
            <v>BACKFILL, TRENCH, IMPORTED</v>
          </cell>
          <cell r="C160" t="str">
            <v>CY</v>
          </cell>
          <cell r="D160">
            <v>32</v>
          </cell>
        </row>
        <row r="161">
          <cell r="A161">
            <v>3312</v>
          </cell>
          <cell r="B161" t="str">
            <v>BACKFILL, TRENCH, NATIVE</v>
          </cell>
          <cell r="C161" t="str">
            <v>CY</v>
          </cell>
          <cell r="D161">
            <v>2.3</v>
          </cell>
        </row>
        <row r="162">
          <cell r="A162">
            <v>3320</v>
          </cell>
          <cell r="B162" t="str">
            <v>BEDDING MATERIAL (SELECT GRANULAR)</v>
          </cell>
          <cell r="C162" t="str">
            <v>CY</v>
          </cell>
          <cell r="D162">
            <v>38</v>
          </cell>
        </row>
        <row r="163">
          <cell r="A163">
            <v>3330</v>
          </cell>
          <cell r="B163" t="str">
            <v>PILING (TREATED TIMBER) FURN. &amp; DR.</v>
          </cell>
          <cell r="C163" t="str">
            <v>LF</v>
          </cell>
          <cell r="D163">
            <v>15</v>
          </cell>
        </row>
        <row r="164">
          <cell r="A164">
            <v>3331</v>
          </cell>
          <cell r="B164" t="str">
            <v>PILING (STEEL SHEET) FURN. &amp; DR.</v>
          </cell>
          <cell r="C164" t="str">
            <v>LF</v>
          </cell>
          <cell r="D164">
            <v>20</v>
          </cell>
        </row>
        <row r="165">
          <cell r="A165">
            <v>3332</v>
          </cell>
          <cell r="B165" t="str">
            <v>PILING (H-BEAM) FURN. &amp; DR.</v>
          </cell>
          <cell r="C165" t="str">
            <v>LF</v>
          </cell>
          <cell r="D165">
            <v>36</v>
          </cell>
        </row>
        <row r="166">
          <cell r="A166">
            <v>3333</v>
          </cell>
          <cell r="B166" t="str">
            <v>PILING (STEEL SHEET SALVAGED), FURN AND DR</v>
          </cell>
          <cell r="C166" t="str">
            <v>SF</v>
          </cell>
          <cell r="D166">
            <v>23</v>
          </cell>
        </row>
        <row r="167">
          <cell r="A167">
            <v>3340</v>
          </cell>
          <cell r="B167" t="str">
            <v>CULVERT  RELAY (SALVAGE 12" - 48")</v>
          </cell>
          <cell r="C167" t="str">
            <v>LF</v>
          </cell>
          <cell r="D167">
            <v>31</v>
          </cell>
        </row>
        <row r="168">
          <cell r="A168">
            <v>3341</v>
          </cell>
          <cell r="B168" t="str">
            <v>POLYETHYLENE PIPE 12" FURNISH AND INSTALL</v>
          </cell>
          <cell r="C168" t="str">
            <v>LF</v>
          </cell>
          <cell r="D168">
            <v>35</v>
          </cell>
        </row>
        <row r="169">
          <cell r="A169">
            <v>3342</v>
          </cell>
          <cell r="B169" t="str">
            <v>POLYETHLENE PIPE 18" FURNISH AND INSTALL</v>
          </cell>
          <cell r="C169" t="str">
            <v>LF</v>
          </cell>
          <cell r="D169">
            <v>41</v>
          </cell>
        </row>
        <row r="170">
          <cell r="A170">
            <v>3343</v>
          </cell>
          <cell r="B170" t="str">
            <v>POLYETHLENE PIPE 24" FURNISH AND INSTALL</v>
          </cell>
          <cell r="C170" t="str">
            <v>LF</v>
          </cell>
          <cell r="D170">
            <v>55</v>
          </cell>
        </row>
        <row r="171">
          <cell r="A171">
            <v>3344</v>
          </cell>
          <cell r="B171" t="str">
            <v>POLYETHLENE PIPE 30" FURNISH AND INSTALL</v>
          </cell>
          <cell r="C171" t="str">
            <v>LF</v>
          </cell>
          <cell r="D171">
            <v>60</v>
          </cell>
        </row>
        <row r="172">
          <cell r="A172">
            <v>3345</v>
          </cell>
          <cell r="B172" t="str">
            <v>POLYETHLENE PIPE 24" FURNISH AND INSTALL</v>
          </cell>
          <cell r="C172" t="str">
            <v>LF</v>
          </cell>
          <cell r="D172">
            <v>66</v>
          </cell>
        </row>
        <row r="173">
          <cell r="A173">
            <v>3346</v>
          </cell>
          <cell r="B173" t="str">
            <v>POLYETHLENE PIPE 42" FURNISH AND INSTALL</v>
          </cell>
          <cell r="C173" t="str">
            <v>LF</v>
          </cell>
          <cell r="D173">
            <v>81</v>
          </cell>
        </row>
        <row r="174">
          <cell r="A174">
            <v>3347</v>
          </cell>
          <cell r="B174" t="str">
            <v>POLYETHLENE PIPE 48" FURNISH AND INSTALL</v>
          </cell>
          <cell r="C174" t="str">
            <v>LF</v>
          </cell>
          <cell r="D174">
            <v>97</v>
          </cell>
        </row>
        <row r="175">
          <cell r="A175">
            <v>3348</v>
          </cell>
          <cell r="B175" t="str">
            <v>POLYETHLENE PIPE 54" FURNISH AND INSTALL</v>
          </cell>
          <cell r="C175" t="str">
            <v>LF</v>
          </cell>
          <cell r="D175">
            <v>127</v>
          </cell>
        </row>
        <row r="176">
          <cell r="A176">
            <v>3349</v>
          </cell>
          <cell r="B176" t="str">
            <v>POLYETHLENE PIPE 60" FURNISH AND INSTALL</v>
          </cell>
          <cell r="C176" t="str">
            <v>LF</v>
          </cell>
          <cell r="D176">
            <v>158</v>
          </cell>
        </row>
        <row r="177">
          <cell r="A177">
            <v>3350</v>
          </cell>
          <cell r="B177" t="str">
            <v>CMP 8" (FURNISH AND INSTALL)</v>
          </cell>
          <cell r="C177" t="str">
            <v>LF</v>
          </cell>
          <cell r="D177">
            <v>34</v>
          </cell>
        </row>
        <row r="178">
          <cell r="A178">
            <v>3351</v>
          </cell>
          <cell r="B178" t="str">
            <v>CMP 12" (FURNISH AND INSTALL)</v>
          </cell>
          <cell r="C178" t="str">
            <v>LF</v>
          </cell>
          <cell r="D178">
            <v>40</v>
          </cell>
        </row>
        <row r="179">
          <cell r="A179">
            <v>3352</v>
          </cell>
          <cell r="B179" t="str">
            <v>CMP 15" (FURNISH AND INSTALL)</v>
          </cell>
          <cell r="C179" t="str">
            <v>LF</v>
          </cell>
          <cell r="D179">
            <v>44</v>
          </cell>
        </row>
        <row r="180">
          <cell r="A180">
            <v>3353</v>
          </cell>
          <cell r="B180" t="str">
            <v>CMP 18" (FURNISH AND INSTALL)</v>
          </cell>
          <cell r="C180" t="str">
            <v>LF</v>
          </cell>
          <cell r="D180">
            <v>47</v>
          </cell>
        </row>
        <row r="181">
          <cell r="A181">
            <v>3354</v>
          </cell>
          <cell r="B181" t="str">
            <v>CMP 24" (FURNISH AND INSTALL)</v>
          </cell>
          <cell r="C181" t="str">
            <v>LF</v>
          </cell>
          <cell r="D181">
            <v>65</v>
          </cell>
        </row>
        <row r="182">
          <cell r="A182">
            <v>3355</v>
          </cell>
          <cell r="B182" t="str">
            <v>CMP 30" (FURNISH AND INSTALL)</v>
          </cell>
          <cell r="C182" t="str">
            <v>LF</v>
          </cell>
          <cell r="D182">
            <v>74</v>
          </cell>
        </row>
        <row r="183">
          <cell r="A183">
            <v>3356</v>
          </cell>
          <cell r="B183" t="str">
            <v>CMP 36" (FURNISH AND INSTALL)</v>
          </cell>
          <cell r="C183" t="str">
            <v>LF</v>
          </cell>
          <cell r="D183">
            <v>83</v>
          </cell>
        </row>
        <row r="184">
          <cell r="A184">
            <v>3357</v>
          </cell>
          <cell r="B184" t="str">
            <v>CMP 42" (FURNISH AND INSTALL)</v>
          </cell>
          <cell r="C184" t="str">
            <v>LF</v>
          </cell>
          <cell r="D184">
            <v>95</v>
          </cell>
        </row>
        <row r="185">
          <cell r="A185">
            <v>3358</v>
          </cell>
          <cell r="B185" t="str">
            <v>CMP 48" (FURNISH AND INSTALL)</v>
          </cell>
          <cell r="C185" t="str">
            <v>LF</v>
          </cell>
          <cell r="D185">
            <v>107</v>
          </cell>
        </row>
        <row r="186">
          <cell r="A186">
            <v>3359</v>
          </cell>
          <cell r="B186" t="str">
            <v>CMP 54" (FURNISH AND INSTALL)</v>
          </cell>
          <cell r="C186" t="str">
            <v>LF</v>
          </cell>
          <cell r="D186">
            <v>133</v>
          </cell>
        </row>
        <row r="187">
          <cell r="A187">
            <v>3360</v>
          </cell>
          <cell r="B187" t="str">
            <v>CMP 60" (FURNISH AND INSTALL)</v>
          </cell>
          <cell r="C187" t="str">
            <v>LF</v>
          </cell>
          <cell r="D187">
            <v>163</v>
          </cell>
        </row>
        <row r="188">
          <cell r="A188">
            <v>3361</v>
          </cell>
          <cell r="B188" t="str">
            <v>CMP 72" (FURNISH AND INSTALL)</v>
          </cell>
          <cell r="C188" t="str">
            <v>LF</v>
          </cell>
          <cell r="D188">
            <v>198</v>
          </cell>
        </row>
        <row r="189">
          <cell r="A189">
            <v>3362</v>
          </cell>
          <cell r="B189" t="str">
            <v>CMP 96" (FURNISH AND INSTALL)</v>
          </cell>
          <cell r="C189" t="str">
            <v>LF</v>
          </cell>
          <cell r="D189">
            <v>277</v>
          </cell>
        </row>
        <row r="190">
          <cell r="A190">
            <v>3363</v>
          </cell>
          <cell r="B190" t="str">
            <v>CMP 108" (FURNISH AND INSTALL)</v>
          </cell>
          <cell r="C190" t="str">
            <v>LF</v>
          </cell>
          <cell r="D190">
            <v>315</v>
          </cell>
        </row>
        <row r="191">
          <cell r="A191">
            <v>3364</v>
          </cell>
          <cell r="B191" t="str">
            <v>CMP 120" (FURNISH AND INSTALL)</v>
          </cell>
          <cell r="C191" t="str">
            <v>LF</v>
          </cell>
          <cell r="D191">
            <v>440</v>
          </cell>
        </row>
        <row r="192">
          <cell r="A192">
            <v>3365</v>
          </cell>
          <cell r="B192" t="str">
            <v>CORRUGATED STRUCTURE PLATE PIPE ARCH (96")</v>
          </cell>
          <cell r="C192" t="str">
            <v>LF</v>
          </cell>
          <cell r="D192">
            <v>320</v>
          </cell>
        </row>
        <row r="193">
          <cell r="A193">
            <v>3366</v>
          </cell>
          <cell r="B193" t="str">
            <v>RCP 12" (FURNISH AND INSTALL)</v>
          </cell>
          <cell r="C193" t="str">
            <v>LF</v>
          </cell>
          <cell r="D193">
            <v>44</v>
          </cell>
        </row>
        <row r="194">
          <cell r="A194">
            <v>3367</v>
          </cell>
          <cell r="B194" t="str">
            <v>RCP 18" (FURNISH AND INSTALL)</v>
          </cell>
          <cell r="C194" t="str">
            <v>LF</v>
          </cell>
          <cell r="D194">
            <v>61</v>
          </cell>
        </row>
        <row r="195">
          <cell r="A195">
            <v>3368</v>
          </cell>
          <cell r="B195" t="str">
            <v>RCP 24" (FURNISH AND INSTALL)</v>
          </cell>
          <cell r="C195" t="str">
            <v>LF</v>
          </cell>
          <cell r="D195">
            <v>76</v>
          </cell>
        </row>
        <row r="196">
          <cell r="A196">
            <v>3369</v>
          </cell>
          <cell r="B196" t="str">
            <v>RCP 30" (FURNISH AND INSTALL)</v>
          </cell>
          <cell r="C196" t="str">
            <v>LF</v>
          </cell>
          <cell r="D196">
            <v>97</v>
          </cell>
        </row>
        <row r="197">
          <cell r="A197">
            <v>3370</v>
          </cell>
          <cell r="B197" t="str">
            <v>RCP 36" (FURNISH AND INSTALL)</v>
          </cell>
          <cell r="C197" t="str">
            <v>LF</v>
          </cell>
          <cell r="D197">
            <v>115</v>
          </cell>
        </row>
        <row r="198">
          <cell r="A198">
            <v>3371</v>
          </cell>
          <cell r="B198" t="str">
            <v>RCP 42" (FURNISH AND INSTALL)</v>
          </cell>
          <cell r="C198" t="str">
            <v>LF</v>
          </cell>
          <cell r="D198">
            <v>140</v>
          </cell>
        </row>
        <row r="199">
          <cell r="A199">
            <v>3372</v>
          </cell>
          <cell r="B199" t="str">
            <v>RCP 54" (FURNISH AND INSTALL)</v>
          </cell>
          <cell r="C199" t="str">
            <v>LF</v>
          </cell>
          <cell r="D199">
            <v>220</v>
          </cell>
        </row>
        <row r="200">
          <cell r="A200">
            <v>3373</v>
          </cell>
          <cell r="B200" t="str">
            <v>RCP 60" (FURNISH AND INSTALL)</v>
          </cell>
          <cell r="C200" t="str">
            <v>LF</v>
          </cell>
          <cell r="D200">
            <v>250</v>
          </cell>
        </row>
        <row r="201">
          <cell r="A201">
            <v>3374</v>
          </cell>
          <cell r="B201" t="str">
            <v>RCP 72"</v>
          </cell>
          <cell r="C201" t="str">
            <v>LF</v>
          </cell>
          <cell r="D201">
            <v>318</v>
          </cell>
        </row>
        <row r="202">
          <cell r="A202">
            <v>3375</v>
          </cell>
          <cell r="B202" t="str">
            <v>RCP 84"</v>
          </cell>
          <cell r="C202" t="str">
            <v>LF</v>
          </cell>
          <cell r="D202">
            <v>378</v>
          </cell>
        </row>
        <row r="203">
          <cell r="A203">
            <v>3376</v>
          </cell>
          <cell r="B203" t="str">
            <v>RCP 96"</v>
          </cell>
          <cell r="C203" t="str">
            <v>LF</v>
          </cell>
          <cell r="D203">
            <v>446</v>
          </cell>
        </row>
        <row r="204">
          <cell r="A204">
            <v>3377</v>
          </cell>
          <cell r="B204" t="str">
            <v>RCP 108"</v>
          </cell>
          <cell r="C204" t="str">
            <v>LF</v>
          </cell>
          <cell r="D204">
            <v>560</v>
          </cell>
        </row>
        <row r="205">
          <cell r="A205">
            <v>3378</v>
          </cell>
          <cell r="B205" t="str">
            <v>RCP 48" (FURNISH AND INSTALL)</v>
          </cell>
          <cell r="C205" t="str">
            <v>LF</v>
          </cell>
          <cell r="D205">
            <v>180</v>
          </cell>
        </row>
        <row r="206">
          <cell r="A206">
            <v>3380</v>
          </cell>
          <cell r="B206" t="str">
            <v>RCP 12" END SECTIONS</v>
          </cell>
          <cell r="C206" t="str">
            <v>EA</v>
          </cell>
          <cell r="D206">
            <v>370</v>
          </cell>
        </row>
        <row r="207">
          <cell r="A207">
            <v>3381</v>
          </cell>
          <cell r="B207" t="str">
            <v>RCP 15" END SECTIONS</v>
          </cell>
          <cell r="C207" t="str">
            <v>EA</v>
          </cell>
          <cell r="D207">
            <v>400</v>
          </cell>
        </row>
        <row r="208">
          <cell r="A208">
            <v>3382</v>
          </cell>
          <cell r="B208" t="str">
            <v>RCP 18" END SECTIONS</v>
          </cell>
          <cell r="C208" t="str">
            <v>EA</v>
          </cell>
          <cell r="D208">
            <v>600</v>
          </cell>
        </row>
        <row r="209">
          <cell r="A209">
            <v>3383</v>
          </cell>
          <cell r="B209" t="str">
            <v>RCP 24" END SECTIONS</v>
          </cell>
          <cell r="C209" t="str">
            <v>EA</v>
          </cell>
          <cell r="D209">
            <v>750</v>
          </cell>
        </row>
        <row r="210">
          <cell r="A210">
            <v>3384</v>
          </cell>
          <cell r="B210" t="str">
            <v>RCP 30" END SECTIONS</v>
          </cell>
          <cell r="C210" t="str">
            <v>EA</v>
          </cell>
          <cell r="D210">
            <v>900</v>
          </cell>
        </row>
        <row r="211">
          <cell r="A211">
            <v>3385</v>
          </cell>
          <cell r="B211" t="str">
            <v>RCP 36" END SECTIONS</v>
          </cell>
          <cell r="C211" t="str">
            <v>EA</v>
          </cell>
          <cell r="D211">
            <v>1200</v>
          </cell>
        </row>
        <row r="212">
          <cell r="A212">
            <v>3386</v>
          </cell>
          <cell r="B212" t="str">
            <v>RCP 48" END SECTIONS</v>
          </cell>
          <cell r="C212" t="str">
            <v>EA</v>
          </cell>
          <cell r="D212">
            <v>1650</v>
          </cell>
        </row>
        <row r="213">
          <cell r="A213">
            <v>3387</v>
          </cell>
          <cell r="B213" t="str">
            <v>RCP 60" END SECTIONS</v>
          </cell>
          <cell r="C213" t="str">
            <v>EA</v>
          </cell>
          <cell r="D213">
            <v>1950</v>
          </cell>
        </row>
        <row r="214">
          <cell r="A214">
            <v>3389</v>
          </cell>
          <cell r="B214" t="str">
            <v>CMP 18" END SECTIONS</v>
          </cell>
          <cell r="C214" t="str">
            <v>EA</v>
          </cell>
          <cell r="D214">
            <v>120</v>
          </cell>
        </row>
        <row r="215">
          <cell r="A215">
            <v>3390</v>
          </cell>
          <cell r="B215" t="str">
            <v>TOPSOIL AND SEEDING (HYDR.)</v>
          </cell>
          <cell r="C215" t="str">
            <v>SY</v>
          </cell>
          <cell r="D215">
            <v>3</v>
          </cell>
        </row>
        <row r="216">
          <cell r="A216">
            <v>3391</v>
          </cell>
          <cell r="B216" t="str">
            <v>CMP 36" END SECTIONS</v>
          </cell>
          <cell r="C216" t="str">
            <v>AC</v>
          </cell>
          <cell r="D216">
            <v>350</v>
          </cell>
        </row>
        <row r="217">
          <cell r="A217">
            <v>3392</v>
          </cell>
          <cell r="B217" t="str">
            <v>CMP 48" END SECTIONS</v>
          </cell>
          <cell r="C217" t="str">
            <v>EA</v>
          </cell>
          <cell r="D217">
            <v>800</v>
          </cell>
        </row>
        <row r="218">
          <cell r="A218">
            <v>3393</v>
          </cell>
          <cell r="B218" t="str">
            <v>CMP 60" END SECTIONS</v>
          </cell>
          <cell r="C218" t="str">
            <v>EA</v>
          </cell>
          <cell r="D218">
            <v>1200</v>
          </cell>
        </row>
        <row r="219">
          <cell r="A219">
            <v>3394</v>
          </cell>
          <cell r="B219" t="str">
            <v>CMP 72" END SECTIONS</v>
          </cell>
          <cell r="C219" t="str">
            <v>EA</v>
          </cell>
          <cell r="D219">
            <v>1500</v>
          </cell>
        </row>
        <row r="220">
          <cell r="A220">
            <v>3395</v>
          </cell>
          <cell r="B220" t="str">
            <v>CMP 24" END SECTIONS</v>
          </cell>
          <cell r="C220" t="str">
            <v>EA</v>
          </cell>
          <cell r="D220">
            <v>150</v>
          </cell>
        </row>
        <row r="221">
          <cell r="A221">
            <v>3400</v>
          </cell>
          <cell r="B221" t="str">
            <v>SIGNING  PERMANENT (W/GALVANIZED POSTS)</v>
          </cell>
          <cell r="C221" t="str">
            <v>SF</v>
          </cell>
          <cell r="D221">
            <v>17</v>
          </cell>
        </row>
        <row r="222">
          <cell r="A222">
            <v>3401</v>
          </cell>
          <cell r="B222" t="str">
            <v>SIGN, ROAD SIDE WITH 2 POSTS</v>
          </cell>
          <cell r="C222" t="str">
            <v>SF</v>
          </cell>
          <cell r="D222">
            <v>17</v>
          </cell>
        </row>
        <row r="223">
          <cell r="A223">
            <v>3410</v>
          </cell>
          <cell r="B223" t="str">
            <v>GUARD RAIL  STEEL PLATE BEAM</v>
          </cell>
          <cell r="C223" t="str">
            <v>LF</v>
          </cell>
          <cell r="D223">
            <v>15</v>
          </cell>
        </row>
        <row r="224">
          <cell r="A224">
            <v>3411</v>
          </cell>
          <cell r="B224" t="str">
            <v>GUARD RAIL  STEEL PLATE BEAM  REMOVAL</v>
          </cell>
          <cell r="C224" t="str">
            <v>LF</v>
          </cell>
          <cell r="D224">
            <v>5.85</v>
          </cell>
        </row>
        <row r="225">
          <cell r="A225">
            <v>3412</v>
          </cell>
          <cell r="B225" t="str">
            <v>GUARD RAIL (ON BRIDGE)</v>
          </cell>
          <cell r="C225" t="str">
            <v>LF</v>
          </cell>
          <cell r="D225">
            <v>49</v>
          </cell>
        </row>
        <row r="226">
          <cell r="A226">
            <v>3413</v>
          </cell>
          <cell r="B226" t="str">
            <v>CABLE, GUIDE RAILING</v>
          </cell>
          <cell r="C226" t="str">
            <v>LF</v>
          </cell>
          <cell r="D226">
            <v>5.5</v>
          </cell>
        </row>
        <row r="227">
          <cell r="A227">
            <v>3414</v>
          </cell>
          <cell r="B227" t="str">
            <v>REMOVAL/DISPOSING CABLE GUIDE RAILING</v>
          </cell>
          <cell r="C227" t="str">
            <v>LF</v>
          </cell>
          <cell r="D227">
            <v>1</v>
          </cell>
        </row>
        <row r="228">
          <cell r="A228">
            <v>3415</v>
          </cell>
          <cell r="B228" t="str">
            <v>BOX BEAM GUIDE RAILING</v>
          </cell>
          <cell r="C228" t="str">
            <v>LF</v>
          </cell>
          <cell r="D228">
            <v>21</v>
          </cell>
        </row>
        <row r="229">
          <cell r="A229">
            <v>3416</v>
          </cell>
          <cell r="B229" t="str">
            <v>BOX BEAM RAILING REMOVAL/DISPOSAL</v>
          </cell>
          <cell r="C229" t="str">
            <v>LF</v>
          </cell>
          <cell r="D229">
            <v>3</v>
          </cell>
        </row>
        <row r="230">
          <cell r="A230">
            <v>3417</v>
          </cell>
          <cell r="B230" t="str">
            <v>GUIDE RAIL, CORRUGATED, REMOVE AND RESET</v>
          </cell>
          <cell r="C230" t="str">
            <v>EA</v>
          </cell>
          <cell r="D230">
            <v>22</v>
          </cell>
        </row>
        <row r="231">
          <cell r="A231">
            <v>3419</v>
          </cell>
          <cell r="B231" t="str">
            <v>GUIDE RAIL CORR STEEL/STEEL POSTS</v>
          </cell>
          <cell r="C231" t="str">
            <v>LF</v>
          </cell>
          <cell r="D231">
            <v>12.35</v>
          </cell>
        </row>
        <row r="232">
          <cell r="A232">
            <v>3510</v>
          </cell>
          <cell r="B232" t="str">
            <v>ENGINEERING AND DESIGN SERVICES</v>
          </cell>
          <cell r="C232" t="str">
            <v>LS</v>
          </cell>
        </row>
        <row r="233">
          <cell r="A233">
            <v>3520</v>
          </cell>
          <cell r="B233" t="str">
            <v>BRIDGE DECK SUPPORT  TEMPORARY</v>
          </cell>
          <cell r="C233" t="str">
            <v>LS</v>
          </cell>
        </row>
        <row r="234">
          <cell r="A234">
            <v>3910</v>
          </cell>
          <cell r="B234" t="str">
            <v>DEDUCT SALVAGE</v>
          </cell>
          <cell r="C234" t="str">
            <v>LS</v>
          </cell>
        </row>
        <row r="235">
          <cell r="A235">
            <v>3999</v>
          </cell>
          <cell r="B235" t="str">
            <v>BRIDGE REPLACEMENT</v>
          </cell>
          <cell r="C235" t="str">
            <v>LS</v>
          </cell>
        </row>
        <row r="236">
          <cell r="A236">
            <v>4009</v>
          </cell>
          <cell r="B236" t="str">
            <v>RESEED, FERTILIZE</v>
          </cell>
          <cell r="C236" t="str">
            <v>AC</v>
          </cell>
          <cell r="D236">
            <v>500</v>
          </cell>
        </row>
        <row r="237">
          <cell r="A237">
            <v>4010</v>
          </cell>
          <cell r="B237" t="str">
            <v>LEVEE GRADING  SEEDING AND FERTILIZING</v>
          </cell>
          <cell r="C237" t="str">
            <v>AC</v>
          </cell>
          <cell r="D237">
            <v>650</v>
          </cell>
        </row>
        <row r="238">
          <cell r="A238">
            <v>4011</v>
          </cell>
          <cell r="B238" t="str">
            <v>SLOPE GRADING</v>
          </cell>
          <cell r="C238" t="str">
            <v>SY</v>
          </cell>
          <cell r="D238">
            <v>0.35</v>
          </cell>
        </row>
        <row r="239">
          <cell r="A239">
            <v>4020</v>
          </cell>
          <cell r="B239" t="str">
            <v>FILL (UNCLASSIFIED)</v>
          </cell>
          <cell r="C239" t="str">
            <v>CY</v>
          </cell>
          <cell r="D239">
            <v>8</v>
          </cell>
        </row>
        <row r="240">
          <cell r="A240">
            <v>4021</v>
          </cell>
          <cell r="B240" t="str">
            <v>EMBANKMENT (UNCLASSIFIED, IMPOTED &lt;1 MILE HAUL)</v>
          </cell>
          <cell r="C240" t="str">
            <v>CY</v>
          </cell>
          <cell r="D240">
            <v>13</v>
          </cell>
        </row>
        <row r="241">
          <cell r="A241">
            <v>4030</v>
          </cell>
          <cell r="B241" t="str">
            <v>FILL (COMPACTED CLAY)</v>
          </cell>
          <cell r="C241" t="str">
            <v>CY</v>
          </cell>
          <cell r="D241">
            <v>14</v>
          </cell>
        </row>
        <row r="242">
          <cell r="A242">
            <v>4031</v>
          </cell>
          <cell r="B242" t="str">
            <v>EMBANKMENT, CLAY, IMPORTED &lt;10 MILE HAUL</v>
          </cell>
          <cell r="C242" t="str">
            <v>CY</v>
          </cell>
          <cell r="D242">
            <v>15</v>
          </cell>
        </row>
        <row r="243">
          <cell r="A243">
            <v>4040</v>
          </cell>
          <cell r="B243" t="str">
            <v>FILL (GRANULAR)</v>
          </cell>
          <cell r="C243" t="str">
            <v>CY</v>
          </cell>
          <cell r="D243">
            <v>16</v>
          </cell>
        </row>
        <row r="244">
          <cell r="A244">
            <v>4050</v>
          </cell>
          <cell r="B244" t="str">
            <v>CONCRETE REMOVAL  REINFORCED</v>
          </cell>
          <cell r="C244" t="str">
            <v>CY</v>
          </cell>
          <cell r="D244">
            <v>131</v>
          </cell>
        </row>
        <row r="245">
          <cell r="A245">
            <v>4051</v>
          </cell>
          <cell r="B245" t="str">
            <v>CONCRETE REMOVAL, NON-REINFORCED</v>
          </cell>
          <cell r="C245" t="str">
            <v>CY</v>
          </cell>
          <cell r="D245">
            <v>80</v>
          </cell>
        </row>
        <row r="246">
          <cell r="A246">
            <v>4060</v>
          </cell>
          <cell r="B246" t="str">
            <v>CONCRETE (CLASS X)  REINFORCED </v>
          </cell>
          <cell r="C246" t="str">
            <v>CY</v>
          </cell>
          <cell r="D246">
            <v>350</v>
          </cell>
        </row>
        <row r="247">
          <cell r="A247">
            <v>4070</v>
          </cell>
          <cell r="B247" t="str">
            <v>RIP RAP (DUMPED)</v>
          </cell>
          <cell r="C247" t="str">
            <v>CY</v>
          </cell>
          <cell r="D247">
            <v>44</v>
          </cell>
        </row>
        <row r="248">
          <cell r="A248">
            <v>4071</v>
          </cell>
          <cell r="B248" t="str">
            <v>RIPRAP, PLACED, NOT GROUTED</v>
          </cell>
          <cell r="C248" t="str">
            <v>CY</v>
          </cell>
          <cell r="D248">
            <v>60</v>
          </cell>
        </row>
        <row r="249">
          <cell r="A249">
            <v>4080</v>
          </cell>
          <cell r="B249" t="str">
            <v>RIP RAP (GROUTED)</v>
          </cell>
          <cell r="C249" t="str">
            <v>CY</v>
          </cell>
          <cell r="D249">
            <v>156</v>
          </cell>
        </row>
        <row r="250">
          <cell r="A250">
            <v>4081</v>
          </cell>
          <cell r="B250" t="str">
            <v>SLOPE PROTECTION (PLACED)</v>
          </cell>
          <cell r="C250" t="str">
            <v>CY</v>
          </cell>
          <cell r="D250">
            <v>60</v>
          </cell>
        </row>
        <row r="251">
          <cell r="A251">
            <v>4082</v>
          </cell>
          <cell r="B251" t="str">
            <v>CONCRETE SLOPE PROTECTION</v>
          </cell>
          <cell r="C251" t="str">
            <v>CY</v>
          </cell>
          <cell r="D251">
            <v>320</v>
          </cell>
        </row>
        <row r="252">
          <cell r="A252">
            <v>4083</v>
          </cell>
          <cell r="B252" t="str">
            <v>CONCRETE SLOPE PROTECTION, BROKEN</v>
          </cell>
          <cell r="C252" t="str">
            <v>CY</v>
          </cell>
          <cell r="D252">
            <v>98</v>
          </cell>
        </row>
        <row r="253">
          <cell r="A253">
            <v>4090</v>
          </cell>
          <cell r="B253" t="str">
            <v>CONCRETE CHANNEL LINING (REINFORCED)</v>
          </cell>
          <cell r="C253" t="str">
            <v>CY</v>
          </cell>
          <cell r="D253">
            <v>290</v>
          </cell>
        </row>
        <row r="254">
          <cell r="A254">
            <v>4091</v>
          </cell>
          <cell r="B254" t="str">
            <v>CONCRETE CHANNEL LINING, NON-REINFORCED</v>
          </cell>
          <cell r="C254" t="str">
            <v>CY</v>
          </cell>
          <cell r="D254">
            <v>175</v>
          </cell>
        </row>
        <row r="255">
          <cell r="A255">
            <v>4100</v>
          </cell>
          <cell r="B255" t="str">
            <v>ROCK AND WIRE BASKETS (GABIONS)</v>
          </cell>
          <cell r="C255" t="str">
            <v>CY</v>
          </cell>
          <cell r="D255">
            <v>120</v>
          </cell>
        </row>
        <row r="256">
          <cell r="A256">
            <v>4101</v>
          </cell>
          <cell r="B256" t="str">
            <v>GABION BASKET REMOVAL</v>
          </cell>
          <cell r="C256" t="str">
            <v>CY</v>
          </cell>
          <cell r="D256">
            <v>5</v>
          </cell>
        </row>
        <row r="257">
          <cell r="A257">
            <v>4102</v>
          </cell>
          <cell r="B257" t="str">
            <v>SLOPE PROTECTION, GABIONS</v>
          </cell>
          <cell r="C257" t="str">
            <v>CY</v>
          </cell>
          <cell r="D257">
            <v>122</v>
          </cell>
        </row>
        <row r="258">
          <cell r="A258">
            <v>4110</v>
          </cell>
          <cell r="B258" t="str">
            <v>FILTER BLANKET (PEA GRAVEL)</v>
          </cell>
          <cell r="C258" t="str">
            <v>CY</v>
          </cell>
          <cell r="D258">
            <v>50</v>
          </cell>
        </row>
        <row r="259">
          <cell r="A259">
            <v>4111</v>
          </cell>
          <cell r="B259" t="str">
            <v>FILTER BLANKET, DRAIN ROCK</v>
          </cell>
          <cell r="C259" t="str">
            <v>CY</v>
          </cell>
          <cell r="D259">
            <v>46</v>
          </cell>
        </row>
        <row r="260">
          <cell r="A260">
            <v>4120</v>
          </cell>
          <cell r="B260" t="str">
            <v>RIP RAP REPAIR OF FABRIC FILTER</v>
          </cell>
          <cell r="C260" t="str">
            <v>CY</v>
          </cell>
          <cell r="D260">
            <v>44</v>
          </cell>
        </row>
        <row r="261">
          <cell r="A261">
            <v>4130</v>
          </cell>
          <cell r="B261" t="str">
            <v>RIP RAP  FABRIC FOR UNDER</v>
          </cell>
          <cell r="C261" t="str">
            <v>SY</v>
          </cell>
          <cell r="D261">
            <v>2.9</v>
          </cell>
        </row>
        <row r="262">
          <cell r="A262">
            <v>4131</v>
          </cell>
          <cell r="B262" t="str">
            <v>FILTER FABRIC</v>
          </cell>
          <cell r="C262" t="str">
            <v>SY</v>
          </cell>
          <cell r="D262">
            <v>3</v>
          </cell>
        </row>
        <row r="263">
          <cell r="A263">
            <v>4140</v>
          </cell>
          <cell r="B263" t="str">
            <v>AGGREGATE SURFACE MATERIAL</v>
          </cell>
          <cell r="C263" t="str">
            <v>TON</v>
          </cell>
          <cell r="D263">
            <v>19</v>
          </cell>
        </row>
        <row r="264">
          <cell r="A264">
            <v>4141</v>
          </cell>
          <cell r="B264" t="str">
            <v>AGGREGATE SURFACE MATERIAL</v>
          </cell>
          <cell r="C264" t="str">
            <v>CY</v>
          </cell>
          <cell r="D264">
            <v>28</v>
          </cell>
        </row>
        <row r="265">
          <cell r="A265">
            <v>4142</v>
          </cell>
          <cell r="B265" t="str">
            <v>INSTALL GABION BASKETS</v>
          </cell>
          <cell r="C265" t="str">
            <v>CY</v>
          </cell>
          <cell r="D265">
            <v>122</v>
          </cell>
        </row>
        <row r="266">
          <cell r="A266">
            <v>4150</v>
          </cell>
          <cell r="B266" t="str">
            <v>AUGERING (DRAIN TILE)</v>
          </cell>
          <cell r="C266" t="str">
            <v>LF</v>
          </cell>
          <cell r="D266">
            <v>10</v>
          </cell>
        </row>
        <row r="267">
          <cell r="A267">
            <v>5010</v>
          </cell>
          <cell r="B267" t="str">
            <v>DEBRIS - INTERIOR  REMOVAL AND WALL &amp; FLOOR CLEANING</v>
          </cell>
          <cell r="C267" t="str">
            <v>SF</v>
          </cell>
          <cell r="D267">
            <v>0.5</v>
          </cell>
        </row>
        <row r="268">
          <cell r="A268">
            <v>5020</v>
          </cell>
          <cell r="B268" t="str">
            <v>FLOOR  TILE  REMOVAL</v>
          </cell>
          <cell r="C268" t="str">
            <v>SF</v>
          </cell>
          <cell r="D268">
            <v>1</v>
          </cell>
        </row>
        <row r="269">
          <cell r="A269">
            <v>5021</v>
          </cell>
          <cell r="B269" t="str">
            <v>FLOOR TILE, REMOVAL AND DISPOSAL, VAT</v>
          </cell>
          <cell r="C269" t="str">
            <v>SF</v>
          </cell>
          <cell r="D269">
            <v>4.1</v>
          </cell>
        </row>
        <row r="270">
          <cell r="A270">
            <v>5030</v>
          </cell>
          <cell r="B270" t="str">
            <v>CARPET REMOVAL</v>
          </cell>
          <cell r="C270" t="str">
            <v>SY</v>
          </cell>
          <cell r="D270">
            <v>1</v>
          </cell>
        </row>
        <row r="271">
          <cell r="A271">
            <v>5040</v>
          </cell>
          <cell r="B271" t="str">
            <v>MASONRY WALL (8") REMOVAL</v>
          </cell>
          <cell r="C271" t="str">
            <v>SF</v>
          </cell>
          <cell r="D271">
            <v>3</v>
          </cell>
        </row>
        <row r="272">
          <cell r="A272">
            <v>5050</v>
          </cell>
          <cell r="B272" t="str">
            <v>FLOOR  VINYL BASE  REMOVE AND REPLACE</v>
          </cell>
          <cell r="C272" t="str">
            <v>LF</v>
          </cell>
          <cell r="D272">
            <v>3.25</v>
          </cell>
        </row>
        <row r="273">
          <cell r="A273">
            <v>5060</v>
          </cell>
          <cell r="B273" t="str">
            <v>FLOOR  TILE  REMOVE AND REPLACE</v>
          </cell>
          <cell r="C273" t="str">
            <v>SF</v>
          </cell>
          <cell r="D273">
            <v>8</v>
          </cell>
        </row>
        <row r="274">
          <cell r="A274">
            <v>5070</v>
          </cell>
          <cell r="B274" t="str">
            <v>ROOF  BUILT UP  REPLACE</v>
          </cell>
          <cell r="C274" t="str">
            <v>SQ</v>
          </cell>
          <cell r="D274">
            <v>120</v>
          </cell>
        </row>
        <row r="275">
          <cell r="A275">
            <v>5080</v>
          </cell>
          <cell r="B275" t="str">
            <v>SHINGLES  ALPHALT  REPLACE</v>
          </cell>
          <cell r="C275" t="str">
            <v>SQ</v>
          </cell>
          <cell r="D275">
            <v>120</v>
          </cell>
        </row>
        <row r="276">
          <cell r="A276">
            <v>5090</v>
          </cell>
          <cell r="B276" t="str">
            <v>FLASHING REPLACEMENT</v>
          </cell>
          <cell r="C276" t="str">
            <v>LF</v>
          </cell>
          <cell r="D276">
            <v>1.1</v>
          </cell>
        </row>
        <row r="277">
          <cell r="A277">
            <v>5100</v>
          </cell>
          <cell r="B277" t="str">
            <v>MASONRY SURFACE  BRICK  SANDBLAST CLEANING</v>
          </cell>
          <cell r="C277" t="str">
            <v>SF</v>
          </cell>
          <cell r="D277">
            <v>2</v>
          </cell>
        </row>
        <row r="278">
          <cell r="A278">
            <v>5109</v>
          </cell>
          <cell r="B278" t="str">
            <v>REPLACE ACQUSTIC TILE</v>
          </cell>
          <cell r="C278" t="str">
            <v>SF</v>
          </cell>
          <cell r="D278">
            <v>1</v>
          </cell>
        </row>
        <row r="279">
          <cell r="A279">
            <v>5110</v>
          </cell>
          <cell r="B279" t="str">
            <v>MASONRY SURFACE  BRICK  STEAM CLEANING</v>
          </cell>
          <cell r="C279" t="str">
            <v>SF</v>
          </cell>
          <cell r="D279">
            <v>0.96</v>
          </cell>
        </row>
        <row r="280">
          <cell r="A280">
            <v>5120</v>
          </cell>
          <cell r="B280" t="str">
            <v>CARPET  CLEANING</v>
          </cell>
          <cell r="C280" t="str">
            <v>SY</v>
          </cell>
          <cell r="D280">
            <v>0.5</v>
          </cell>
        </row>
        <row r="281">
          <cell r="A281">
            <v>5130</v>
          </cell>
          <cell r="B281" t="str">
            <v>FURNITURE/METAL - CLEAN  DISINFECT &amp; REPAIR</v>
          </cell>
          <cell r="C281" t="str">
            <v>EA</v>
          </cell>
          <cell r="D281">
            <v>75</v>
          </cell>
        </row>
        <row r="282">
          <cell r="A282">
            <v>5140</v>
          </cell>
          <cell r="B282" t="str">
            <v>MOTOR REPAIR  ELECTRIC (1/2 HP)</v>
          </cell>
          <cell r="C282" t="str">
            <v>EA</v>
          </cell>
          <cell r="D282">
            <v>200</v>
          </cell>
        </row>
        <row r="283">
          <cell r="A283">
            <v>5141</v>
          </cell>
          <cell r="B283" t="str">
            <v>MOTOR REPAIR  ELECTRIC (7 1/2 HP)</v>
          </cell>
          <cell r="C283" t="str">
            <v>EA</v>
          </cell>
          <cell r="D283">
            <v>400</v>
          </cell>
        </row>
        <row r="284">
          <cell r="A284">
            <v>5142</v>
          </cell>
          <cell r="B284" t="str">
            <v>MOTOR REPAIR  ELECTRIC (16 HP)</v>
          </cell>
          <cell r="C284" t="str">
            <v>EA</v>
          </cell>
          <cell r="D284">
            <v>625</v>
          </cell>
        </row>
        <row r="285">
          <cell r="A285">
            <v>5143</v>
          </cell>
          <cell r="B285" t="str">
            <v>MOTOR REPAIR  ELECTRIC (30 HP)</v>
          </cell>
          <cell r="C285" t="str">
            <v>EA</v>
          </cell>
          <cell r="D285">
            <v>800</v>
          </cell>
        </row>
        <row r="286">
          <cell r="A286">
            <v>5150</v>
          </cell>
          <cell r="B286" t="str">
            <v>FLOOR  WOOD  REPAIR (REFINISH)</v>
          </cell>
          <cell r="C286" t="str">
            <v>SF</v>
          </cell>
          <cell r="D286">
            <v>2.1</v>
          </cell>
        </row>
        <row r="287">
          <cell r="A287">
            <v>5160</v>
          </cell>
          <cell r="B287" t="str">
            <v>WINDOW REPLACEMENT</v>
          </cell>
          <cell r="C287" t="str">
            <v>SF</v>
          </cell>
          <cell r="D287">
            <v>25</v>
          </cell>
        </row>
        <row r="288">
          <cell r="A288">
            <v>5170</v>
          </cell>
          <cell r="B288" t="str">
            <v>DOORS (INTERIOR) REPLACEMENT</v>
          </cell>
          <cell r="C288" t="str">
            <v>EA</v>
          </cell>
          <cell r="D288">
            <v>150</v>
          </cell>
        </row>
        <row r="289">
          <cell r="A289">
            <v>5171</v>
          </cell>
          <cell r="B289" t="str">
            <v>DOORS (EXTERIOR) REPLACEMENT</v>
          </cell>
          <cell r="C289" t="str">
            <v>EA</v>
          </cell>
          <cell r="D289">
            <v>325</v>
          </cell>
        </row>
        <row r="290">
          <cell r="A290">
            <v>5172</v>
          </cell>
          <cell r="B290" t="str">
            <v>DOORS (OVERHEAD) REPLACEMENT</v>
          </cell>
          <cell r="C290" t="str">
            <v>EA</v>
          </cell>
          <cell r="D290">
            <v>1500</v>
          </cell>
        </row>
        <row r="291">
          <cell r="A291">
            <v>5173</v>
          </cell>
          <cell r="B291" t="str">
            <v>REPLACE SUSPENDED CEILING TILES</v>
          </cell>
          <cell r="C291" t="str">
            <v>SF</v>
          </cell>
          <cell r="D291">
            <v>1.2</v>
          </cell>
        </row>
        <row r="292">
          <cell r="A292">
            <v>5174</v>
          </cell>
          <cell r="B292" t="str">
            <v>REPLACE SUSPENDED CEILING TILES AND T-BAR SUSPENSION SYSTEM</v>
          </cell>
          <cell r="C292" t="str">
            <v>SF</v>
          </cell>
          <cell r="D292">
            <v>2.1</v>
          </cell>
        </row>
        <row r="293">
          <cell r="A293">
            <v>5176</v>
          </cell>
          <cell r="B293" t="str">
            <v>REMOVE AND INSTALL SUSPENDED CEILING TILES</v>
          </cell>
          <cell r="C293" t="str">
            <v>SF</v>
          </cell>
          <cell r="D293">
            <v>0.45</v>
          </cell>
        </row>
        <row r="294">
          <cell r="A294">
            <v>5178</v>
          </cell>
          <cell r="B294" t="str">
            <v>REHANG T-BAR SUSPENSION SYSTEM</v>
          </cell>
          <cell r="C294" t="str">
            <v>SF</v>
          </cell>
          <cell r="D294">
            <v>0.15</v>
          </cell>
        </row>
        <row r="295">
          <cell r="A295">
            <v>5180</v>
          </cell>
          <cell r="B295" t="str">
            <v>DRYWALL REPLACEMENT</v>
          </cell>
          <cell r="C295" t="str">
            <v>SF</v>
          </cell>
          <cell r="D295">
            <v>0.9</v>
          </cell>
        </row>
        <row r="296">
          <cell r="A296">
            <v>5190</v>
          </cell>
          <cell r="B296" t="str">
            <v>PANELLING REPLACEMENT</v>
          </cell>
          <cell r="C296" t="str">
            <v>SF</v>
          </cell>
          <cell r="D296">
            <v>2.45</v>
          </cell>
        </row>
        <row r="297">
          <cell r="A297">
            <v>5200</v>
          </cell>
          <cell r="B297" t="str">
            <v>FLOOR  GYM REPLACEMENT</v>
          </cell>
          <cell r="C297" t="str">
            <v>SF</v>
          </cell>
          <cell r="D297">
            <v>11.75</v>
          </cell>
        </row>
        <row r="298">
          <cell r="A298">
            <v>5210</v>
          </cell>
          <cell r="B298" t="str">
            <v>CARPET REPLACEMENT</v>
          </cell>
          <cell r="C298" t="str">
            <v>SY</v>
          </cell>
          <cell r="D298">
            <v>21.5</v>
          </cell>
        </row>
        <row r="299">
          <cell r="A299">
            <v>5220</v>
          </cell>
          <cell r="B299" t="str">
            <v>FLOOR  TILE (VINYL) REPLACEMENT</v>
          </cell>
          <cell r="C299" t="str">
            <v>SF</v>
          </cell>
          <cell r="D299">
            <v>1.5</v>
          </cell>
        </row>
        <row r="300">
          <cell r="A300">
            <v>5230</v>
          </cell>
          <cell r="B300" t="str">
            <v>MASONRY WALL (8") REPLACEMENT</v>
          </cell>
          <cell r="C300" t="str">
            <v>SF</v>
          </cell>
          <cell r="D300">
            <v>5.1</v>
          </cell>
        </row>
        <row r="301">
          <cell r="A301">
            <v>5240</v>
          </cell>
          <cell r="B301" t="str">
            <v>FLOOR  CONCRETE (4") REPLACE </v>
          </cell>
          <cell r="C301" t="str">
            <v>SF</v>
          </cell>
          <cell r="D301">
            <v>3.4</v>
          </cell>
        </row>
        <row r="302">
          <cell r="A302">
            <v>5241</v>
          </cell>
          <cell r="B302" t="str">
            <v>FLOOR  CONCRETE (6") REPLACE</v>
          </cell>
          <cell r="C302" t="str">
            <v>SF</v>
          </cell>
          <cell r="D302">
            <v>4.1</v>
          </cell>
        </row>
        <row r="303">
          <cell r="A303">
            <v>5250</v>
          </cell>
          <cell r="B303" t="str">
            <v>PAINTING  INTERIOR</v>
          </cell>
          <cell r="C303" t="str">
            <v>SF</v>
          </cell>
          <cell r="D303">
            <v>0.45</v>
          </cell>
        </row>
        <row r="304">
          <cell r="A304">
            <v>5251</v>
          </cell>
          <cell r="B304" t="str">
            <v>PAINTING  EXTERIOR</v>
          </cell>
          <cell r="C304" t="str">
            <v>SF</v>
          </cell>
          <cell r="D304">
            <v>0.53</v>
          </cell>
        </row>
        <row r="305">
          <cell r="A305">
            <v>5260</v>
          </cell>
          <cell r="B305" t="str">
            <v>HOT WATER HEATER REPLACEMENT</v>
          </cell>
          <cell r="C305" t="str">
            <v>EA</v>
          </cell>
          <cell r="D305">
            <v>380</v>
          </cell>
        </row>
        <row r="306">
          <cell r="A306">
            <v>5270</v>
          </cell>
          <cell r="B306" t="str">
            <v>TABLES  LAMINATED  REPLACEMENT</v>
          </cell>
          <cell r="C306" t="str">
            <v>EA</v>
          </cell>
          <cell r="D306">
            <v>150</v>
          </cell>
        </row>
        <row r="307">
          <cell r="A307">
            <v>5280</v>
          </cell>
          <cell r="B307" t="str">
            <v>TABLES  CONFERENCE  REPLACEMENT</v>
          </cell>
          <cell r="C307" t="str">
            <v>EA</v>
          </cell>
          <cell r="D307">
            <v>660</v>
          </cell>
        </row>
        <row r="308">
          <cell r="A308">
            <v>5290</v>
          </cell>
          <cell r="B308" t="str">
            <v>DESK REPLACEMENT</v>
          </cell>
          <cell r="C308" t="str">
            <v>EA</v>
          </cell>
          <cell r="D308">
            <v>450</v>
          </cell>
        </row>
        <row r="309">
          <cell r="A309">
            <v>5300</v>
          </cell>
          <cell r="B309" t="str">
            <v>FILING CABINET REPLACEMENT</v>
          </cell>
          <cell r="C309" t="str">
            <v>EA</v>
          </cell>
          <cell r="D309">
            <v>250</v>
          </cell>
        </row>
        <row r="310">
          <cell r="A310">
            <v>5310</v>
          </cell>
          <cell r="B310" t="str">
            <v>CHAIR REPLACEMENT</v>
          </cell>
          <cell r="C310" t="str">
            <v>EA</v>
          </cell>
          <cell r="D310">
            <v>300</v>
          </cell>
        </row>
        <row r="311">
          <cell r="A311">
            <v>5320</v>
          </cell>
          <cell r="B311" t="str">
            <v>REFRIGERATOR REPLACEMENT</v>
          </cell>
          <cell r="C311" t="str">
            <v>EA</v>
          </cell>
          <cell r="D311">
            <v>850</v>
          </cell>
        </row>
        <row r="312">
          <cell r="A312">
            <v>5330</v>
          </cell>
          <cell r="B312" t="str">
            <v>FREEZER REPLACEMENT</v>
          </cell>
          <cell r="C312" t="str">
            <v>EA</v>
          </cell>
          <cell r="D312">
            <v>850</v>
          </cell>
        </row>
        <row r="313">
          <cell r="A313">
            <v>5340</v>
          </cell>
          <cell r="B313" t="str">
            <v>FURNACE, HEATING; CLEAN &amp; REPAIR</v>
          </cell>
          <cell r="C313" t="str">
            <v>EA</v>
          </cell>
          <cell r="D313">
            <v>180</v>
          </cell>
        </row>
        <row r="314">
          <cell r="A314">
            <v>5350</v>
          </cell>
          <cell r="B314" t="str">
            <v>PORCH, ACCESS; FABRICATE</v>
          </cell>
          <cell r="C314" t="str">
            <v>EA</v>
          </cell>
          <cell r="D314">
            <v>275</v>
          </cell>
        </row>
        <row r="315">
          <cell r="A315">
            <v>5360</v>
          </cell>
          <cell r="B315" t="str">
            <v>SINK, BATHROOM; REINSTALL</v>
          </cell>
          <cell r="C315" t="str">
            <v>EA</v>
          </cell>
          <cell r="D315">
            <v>90</v>
          </cell>
        </row>
        <row r="316">
          <cell r="A316">
            <v>5370</v>
          </cell>
          <cell r="B316" t="str">
            <v>SKYLIGHT; REPLACE</v>
          </cell>
          <cell r="C316" t="str">
            <v>EA</v>
          </cell>
          <cell r="D316">
            <v>250</v>
          </cell>
        </row>
        <row r="317">
          <cell r="A317">
            <v>5380</v>
          </cell>
          <cell r="B317" t="str">
            <v>TOLIET &amp; TANK; RESET</v>
          </cell>
          <cell r="C317" t="str">
            <v>EA</v>
          </cell>
          <cell r="D317">
            <v>90</v>
          </cell>
        </row>
        <row r="318">
          <cell r="A318">
            <v>5520</v>
          </cell>
          <cell r="B318" t="str">
            <v>FLOOR TILE (VINYL) REMOVE AND REPLACE</v>
          </cell>
          <cell r="C318" t="str">
            <v>SF</v>
          </cell>
          <cell r="D318">
            <v>2.6</v>
          </cell>
        </row>
        <row r="319">
          <cell r="A319">
            <v>5900</v>
          </cell>
          <cell r="B319" t="str">
            <v>DEDUCT INSURANCE PROCEEDS</v>
          </cell>
          <cell r="C319" t="str">
            <v>LS</v>
          </cell>
        </row>
        <row r="320">
          <cell r="A320">
            <v>5901</v>
          </cell>
          <cell r="B320" t="str">
            <v>DEDUCT ANTICIPATED INSURANCE PROCEEDS</v>
          </cell>
          <cell r="C320" t="str">
            <v>LS</v>
          </cell>
        </row>
        <row r="321">
          <cell r="A321">
            <v>5902</v>
          </cell>
          <cell r="B321" t="str">
            <v>MANDATORY NFIP REDUCTION - MAXIMUM PROCEEDS AVAILABLE</v>
          </cell>
          <cell r="C321" t="str">
            <v>LS</v>
          </cell>
        </row>
        <row r="322">
          <cell r="A322">
            <v>6010</v>
          </cell>
          <cell r="B322" t="str">
            <v>SEWER CLEANING (UNDER 18")</v>
          </cell>
          <cell r="C322" t="str">
            <v>LF</v>
          </cell>
          <cell r="D322">
            <v>4</v>
          </cell>
        </row>
        <row r="323">
          <cell r="A323">
            <v>6011</v>
          </cell>
          <cell r="B323" t="str">
            <v>SEWER CLEANING (18" - 36")</v>
          </cell>
          <cell r="C323" t="str">
            <v>LF</v>
          </cell>
          <cell r="D323">
            <v>10</v>
          </cell>
        </row>
        <row r="324">
          <cell r="A324">
            <v>6012</v>
          </cell>
          <cell r="B324" t="str">
            <v>SEWER CLEANING (36" +)</v>
          </cell>
          <cell r="C324" t="str">
            <v>LF</v>
          </cell>
          <cell r="D324">
            <v>16</v>
          </cell>
        </row>
        <row r="325">
          <cell r="A325">
            <v>6020</v>
          </cell>
          <cell r="B325" t="str">
            <v>T.V. INSPECT</v>
          </cell>
          <cell r="C325" t="str">
            <v>LF</v>
          </cell>
          <cell r="D325">
            <v>3.25</v>
          </cell>
        </row>
        <row r="326">
          <cell r="A326">
            <v>6030</v>
          </cell>
          <cell r="B326" t="str">
            <v>CATCH BASIN CLEANING</v>
          </cell>
          <cell r="C326" t="str">
            <v>EA</v>
          </cell>
          <cell r="D326">
            <v>130</v>
          </cell>
        </row>
        <row r="327">
          <cell r="A327">
            <v>6034</v>
          </cell>
          <cell r="B327" t="str">
            <v>CATCH BASIN, 4' DEEP, INSTALLED</v>
          </cell>
          <cell r="C327" t="str">
            <v>EA</v>
          </cell>
          <cell r="D327">
            <v>1000</v>
          </cell>
        </row>
        <row r="328">
          <cell r="A328">
            <v>6035</v>
          </cell>
          <cell r="B328" t="str">
            <v>CATCH BASIN, 6' DEEP, INSTALLED</v>
          </cell>
          <cell r="C328" t="str">
            <v>EA</v>
          </cell>
          <cell r="D328">
            <v>1200</v>
          </cell>
        </row>
        <row r="329">
          <cell r="A329">
            <v>6036</v>
          </cell>
          <cell r="B329" t="str">
            <v>CATCH BASIN, 8' DEEP, INSTALLED</v>
          </cell>
          <cell r="C329" t="str">
            <v>EA</v>
          </cell>
          <cell r="D329">
            <v>1600</v>
          </cell>
        </row>
        <row r="330">
          <cell r="A330">
            <v>6040</v>
          </cell>
          <cell r="B330" t="str">
            <v>SEWER TAP (6")</v>
          </cell>
          <cell r="C330" t="str">
            <v>EA</v>
          </cell>
          <cell r="D330">
            <v>200</v>
          </cell>
        </row>
        <row r="331">
          <cell r="A331">
            <v>6041</v>
          </cell>
          <cell r="B331" t="str">
            <v>SEWER TAP (12")</v>
          </cell>
          <cell r="C331" t="str">
            <v>EA</v>
          </cell>
          <cell r="D331">
            <v>300</v>
          </cell>
        </row>
        <row r="332">
          <cell r="A332">
            <v>6042</v>
          </cell>
          <cell r="B332" t="str">
            <v>SEWER TAP (18")</v>
          </cell>
          <cell r="C332" t="str">
            <v>EA</v>
          </cell>
          <cell r="D332">
            <v>400</v>
          </cell>
        </row>
        <row r="333">
          <cell r="A333">
            <v>6043</v>
          </cell>
          <cell r="B333" t="str">
            <v>SEWER TAP (24")</v>
          </cell>
          <cell r="C333" t="str">
            <v>EA</v>
          </cell>
          <cell r="D333">
            <v>500</v>
          </cell>
        </row>
        <row r="334">
          <cell r="A334">
            <v>6050</v>
          </cell>
          <cell r="B334" t="str">
            <v>DEWATERING  DEEP WELL</v>
          </cell>
          <cell r="C334" t="str">
            <v>EA</v>
          </cell>
          <cell r="D334">
            <v>2000</v>
          </cell>
        </row>
        <row r="335">
          <cell r="A335">
            <v>6060</v>
          </cell>
          <cell r="B335" t="str">
            <v>PUMPING  BY-PASS (DURING CONSTRUCTION)</v>
          </cell>
          <cell r="C335" t="str">
            <v>DAY</v>
          </cell>
          <cell r="D335">
            <v>500</v>
          </cell>
        </row>
        <row r="336">
          <cell r="A336">
            <v>6070</v>
          </cell>
          <cell r="B336" t="str">
            <v>PILING  STEEL SHEET  PULL &amp; SALVAGE (15' DEEP 22 PSF)</v>
          </cell>
          <cell r="C336" t="str">
            <v>SF</v>
          </cell>
          <cell r="D336">
            <v>7</v>
          </cell>
        </row>
        <row r="337">
          <cell r="A337">
            <v>6071</v>
          </cell>
          <cell r="B337" t="str">
            <v>PILING  STEEL SHEET  PULL &amp; SALVAGE (20' DEEP 27 PSF)</v>
          </cell>
          <cell r="C337" t="str">
            <v>SF</v>
          </cell>
          <cell r="D337">
            <v>8</v>
          </cell>
        </row>
        <row r="338">
          <cell r="A338">
            <v>6072</v>
          </cell>
          <cell r="B338" t="str">
            <v>PILING  STEEL SHEET  PULL &amp; SALVAGE (25' DEEP 38 PSF)</v>
          </cell>
          <cell r="C338" t="str">
            <v>SF</v>
          </cell>
          <cell r="D338">
            <v>9</v>
          </cell>
        </row>
        <row r="339">
          <cell r="A339">
            <v>6080</v>
          </cell>
          <cell r="B339" t="str">
            <v>PILING  WOOD SHEET  LEFT IN PLACE (10' DEEP)</v>
          </cell>
          <cell r="C339" t="str">
            <v>SF</v>
          </cell>
          <cell r="D339">
            <v>4.75</v>
          </cell>
        </row>
        <row r="340">
          <cell r="A340">
            <v>6081</v>
          </cell>
          <cell r="B340" t="str">
            <v>PILING  WOOD SHEET  LEFT IN PLACE (16' DEEP)</v>
          </cell>
          <cell r="C340" t="str">
            <v>SF</v>
          </cell>
          <cell r="D340">
            <v>6.5</v>
          </cell>
        </row>
        <row r="341">
          <cell r="A341">
            <v>6082</v>
          </cell>
          <cell r="B341" t="str">
            <v>PILING  WOOD SHEET  LEFT IN PLACE (20' DEEP)</v>
          </cell>
          <cell r="C341" t="str">
            <v>SF</v>
          </cell>
          <cell r="D341">
            <v>7</v>
          </cell>
        </row>
        <row r="342">
          <cell r="A342">
            <v>6090</v>
          </cell>
          <cell r="B342" t="str">
            <v>SEWER LINE MANHOLE (48")</v>
          </cell>
          <cell r="C342" t="str">
            <v>EA</v>
          </cell>
          <cell r="D342">
            <v>1800</v>
          </cell>
        </row>
        <row r="343">
          <cell r="A343">
            <v>6091</v>
          </cell>
          <cell r="B343" t="str">
            <v>SEWER LINE MANHOLE (54")</v>
          </cell>
          <cell r="C343" t="str">
            <v>EA</v>
          </cell>
          <cell r="D343">
            <v>2500</v>
          </cell>
        </row>
        <row r="344">
          <cell r="A344">
            <v>6092</v>
          </cell>
          <cell r="B344" t="str">
            <v>SEWER LINE MANHOLE (78")</v>
          </cell>
          <cell r="C344" t="str">
            <v>EA</v>
          </cell>
          <cell r="D344">
            <v>3000</v>
          </cell>
        </row>
        <row r="345">
          <cell r="A345">
            <v>6100</v>
          </cell>
          <cell r="B345" t="str">
            <v>WATER LINE  INDIVIDUAL - REMOVE AND REPLACE</v>
          </cell>
          <cell r="C345" t="str">
            <v>EA</v>
          </cell>
          <cell r="D345">
            <v>400</v>
          </cell>
        </row>
        <row r="346">
          <cell r="A346">
            <v>6110</v>
          </cell>
          <cell r="B346" t="str">
            <v>FIRE HYDRANT ADJUSTMENT</v>
          </cell>
          <cell r="C346" t="str">
            <v>EA</v>
          </cell>
          <cell r="D346">
            <v>330</v>
          </cell>
        </row>
        <row r="347">
          <cell r="A347">
            <v>6120</v>
          </cell>
          <cell r="B347" t="str">
            <v>FIRE HYDRANT</v>
          </cell>
          <cell r="C347" t="str">
            <v>EA</v>
          </cell>
          <cell r="D347">
            <v>1425</v>
          </cell>
        </row>
        <row r="348">
          <cell r="A348">
            <v>6130</v>
          </cell>
          <cell r="B348" t="str">
            <v>GATE VALVE (6")</v>
          </cell>
          <cell r="C348" t="str">
            <v>EA</v>
          </cell>
          <cell r="D348">
            <v>455</v>
          </cell>
        </row>
        <row r="349">
          <cell r="A349">
            <v>6131</v>
          </cell>
          <cell r="B349" t="str">
            <v>GATE VALVE (8")</v>
          </cell>
          <cell r="C349" t="str">
            <v>EA</v>
          </cell>
          <cell r="D349">
            <v>740</v>
          </cell>
        </row>
        <row r="350">
          <cell r="A350">
            <v>6132</v>
          </cell>
          <cell r="B350" t="str">
            <v>GATE VALVE (12")</v>
          </cell>
          <cell r="C350" t="str">
            <v>EA</v>
          </cell>
          <cell r="D350">
            <v>1190</v>
          </cell>
        </row>
        <row r="351">
          <cell r="A351">
            <v>6133</v>
          </cell>
          <cell r="B351" t="str">
            <v>GATE VALVE (16")</v>
          </cell>
          <cell r="C351" t="str">
            <v>EA</v>
          </cell>
          <cell r="D351">
            <v>3000</v>
          </cell>
        </row>
        <row r="352">
          <cell r="A352">
            <v>6140</v>
          </cell>
          <cell r="B352" t="str">
            <v>SEWER LINE REPAIR 8" CONCRETE (0 - 10' DEPTH)</v>
          </cell>
          <cell r="C352" t="str">
            <v>LF</v>
          </cell>
          <cell r="D352">
            <v>150</v>
          </cell>
        </row>
        <row r="353">
          <cell r="A353">
            <v>6141</v>
          </cell>
          <cell r="B353" t="str">
            <v>SEWER LINE REPAIR 8" CONCRETE (10' - 20' DEPTH)</v>
          </cell>
          <cell r="C353" t="str">
            <v>LF</v>
          </cell>
          <cell r="D353">
            <v>175</v>
          </cell>
        </row>
        <row r="354">
          <cell r="A354">
            <v>6150</v>
          </cell>
          <cell r="B354" t="str">
            <v>SEWER LINE REPAIR 10" CONCRETE (0 - 10' DEPTH)</v>
          </cell>
          <cell r="C354" t="str">
            <v>LF</v>
          </cell>
          <cell r="D354">
            <v>170</v>
          </cell>
        </row>
        <row r="355">
          <cell r="A355">
            <v>6151</v>
          </cell>
          <cell r="B355" t="str">
            <v>SEWER LINE REPAIR 10" CONCRETE (10' - 20' DEPTH)</v>
          </cell>
          <cell r="C355" t="str">
            <v>LF</v>
          </cell>
          <cell r="D355">
            <v>190</v>
          </cell>
        </row>
        <row r="356">
          <cell r="A356">
            <v>6160</v>
          </cell>
          <cell r="B356" t="str">
            <v>SEWER LINE REPAIR 12" CONCRETE (0 - 10' DEPTH)</v>
          </cell>
          <cell r="C356" t="str">
            <v>LF</v>
          </cell>
          <cell r="D356">
            <v>175</v>
          </cell>
        </row>
        <row r="357">
          <cell r="A357">
            <v>6161</v>
          </cell>
          <cell r="B357" t="str">
            <v>SEWER LINE REPAIR 12" CONCRETE (10' - 20' DEPTH)</v>
          </cell>
          <cell r="C357" t="str">
            <v>LF</v>
          </cell>
          <cell r="D357">
            <v>200</v>
          </cell>
        </row>
        <row r="358">
          <cell r="A358">
            <v>6170</v>
          </cell>
          <cell r="B358" t="str">
            <v>SEWER LINE REPAIR 15" CONCRETE (0 - 10' DEPTH)</v>
          </cell>
          <cell r="C358" t="str">
            <v>LF</v>
          </cell>
          <cell r="D358">
            <v>215</v>
          </cell>
        </row>
        <row r="359">
          <cell r="A359">
            <v>6171</v>
          </cell>
          <cell r="B359" t="str">
            <v>SEWER LINE REPAIR 15" CONCRETE (10' - 20' DEPTH)</v>
          </cell>
          <cell r="C359" t="str">
            <v>LF</v>
          </cell>
          <cell r="D359">
            <v>225</v>
          </cell>
        </row>
        <row r="360">
          <cell r="A360">
            <v>6180</v>
          </cell>
          <cell r="B360" t="str">
            <v>SEWER LINE REPAIR 18" CONCRETE (0 - 10' DEPTH)</v>
          </cell>
          <cell r="C360" t="str">
            <v>LF</v>
          </cell>
          <cell r="D360">
            <v>230</v>
          </cell>
        </row>
        <row r="361">
          <cell r="A361">
            <v>6181</v>
          </cell>
          <cell r="B361" t="str">
            <v>SEWER LINE REPAIR 18" CONCRETE (10' - 20' DEPTH)</v>
          </cell>
          <cell r="C361" t="str">
            <v>LF</v>
          </cell>
          <cell r="D361">
            <v>250</v>
          </cell>
        </row>
        <row r="362">
          <cell r="A362">
            <v>6190</v>
          </cell>
          <cell r="B362" t="str">
            <v>SEWER LINE REPAIR 24" CONCRETE (0 - 10' DEPTH)</v>
          </cell>
          <cell r="C362" t="str">
            <v>LF</v>
          </cell>
          <cell r="D362">
            <v>300</v>
          </cell>
        </row>
        <row r="363">
          <cell r="A363">
            <v>6191</v>
          </cell>
          <cell r="B363" t="str">
            <v>SEWER LINE REPAIR 24" CONCRETE (10' - 20' DEPTH)</v>
          </cell>
          <cell r="C363" t="str">
            <v>LF</v>
          </cell>
          <cell r="D363">
            <v>350</v>
          </cell>
        </row>
        <row r="364">
          <cell r="A364">
            <v>6200</v>
          </cell>
          <cell r="B364" t="str">
            <v>EXCAVATION  STRUCTURAL</v>
          </cell>
          <cell r="C364" t="str">
            <v>CY</v>
          </cell>
          <cell r="D364">
            <v>16</v>
          </cell>
        </row>
        <row r="365">
          <cell r="A365">
            <v>6210</v>
          </cell>
          <cell r="B365" t="str">
            <v>BACKFILL  STRUCTURAL</v>
          </cell>
          <cell r="C365" t="str">
            <v>CY</v>
          </cell>
          <cell r="D365">
            <v>18</v>
          </cell>
        </row>
        <row r="366">
          <cell r="A366">
            <v>6220</v>
          </cell>
          <cell r="B366" t="str">
            <v>PAVEMENT REMOVAL</v>
          </cell>
          <cell r="C366" t="str">
            <v>SY</v>
          </cell>
          <cell r="D366">
            <v>5</v>
          </cell>
        </row>
        <row r="367">
          <cell r="A367">
            <v>6230</v>
          </cell>
          <cell r="B367" t="str">
            <v>CONCRETE SIDEWALK REMOVAL</v>
          </cell>
          <cell r="C367" t="str">
            <v>SF</v>
          </cell>
          <cell r="D367">
            <v>2</v>
          </cell>
        </row>
        <row r="368">
          <cell r="A368">
            <v>6240</v>
          </cell>
          <cell r="B368" t="str">
            <v>CONCRETE CURB AND GUTTER REMOVAL</v>
          </cell>
          <cell r="C368" t="str">
            <v>LF</v>
          </cell>
          <cell r="D368">
            <v>5</v>
          </cell>
        </row>
        <row r="369">
          <cell r="A369">
            <v>6250</v>
          </cell>
          <cell r="B369" t="str">
            <v>CONCRETE SIDEWALK (4")</v>
          </cell>
          <cell r="C369" t="str">
            <v>SF</v>
          </cell>
          <cell r="D369">
            <v>3.8</v>
          </cell>
        </row>
        <row r="370">
          <cell r="A370">
            <v>6260</v>
          </cell>
          <cell r="B370" t="str">
            <v>CONCRETE CURB AND GUTTER</v>
          </cell>
          <cell r="C370" t="str">
            <v>LF</v>
          </cell>
          <cell r="D370">
            <v>12</v>
          </cell>
        </row>
        <row r="371">
          <cell r="A371">
            <v>6270</v>
          </cell>
          <cell r="B371" t="str">
            <v>CONCRETE PAVEMENT (NO RE-BARS)</v>
          </cell>
          <cell r="C371" t="str">
            <v>CY</v>
          </cell>
          <cell r="D371">
            <v>150</v>
          </cell>
        </row>
        <row r="372">
          <cell r="A372">
            <v>6275</v>
          </cell>
          <cell r="B372" t="str">
            <v>EXCAVATION AND BACKFILL FOR SEWER, INCLUDING GRANULAR MATERIAL</v>
          </cell>
          <cell r="C372" t="str">
            <v>CY</v>
          </cell>
          <cell r="D372">
            <v>40</v>
          </cell>
        </row>
        <row r="373">
          <cell r="A373">
            <v>6276</v>
          </cell>
          <cell r="B373" t="str">
            <v>EXCAVATION AND BACKFILL FOR WATER LINES INCLUDING GRANULAR MATERIAL</v>
          </cell>
          <cell r="C373" t="str">
            <v>CY</v>
          </cell>
          <cell r="D373">
            <v>36</v>
          </cell>
        </row>
        <row r="374">
          <cell r="A374">
            <v>6280</v>
          </cell>
          <cell r="B374" t="str">
            <v>WATER MAIN (10")</v>
          </cell>
          <cell r="C374" t="str">
            <v>LF</v>
          </cell>
          <cell r="D374">
            <v>28.5</v>
          </cell>
        </row>
        <row r="375">
          <cell r="A375">
            <v>6290</v>
          </cell>
          <cell r="B375" t="str">
            <v>BEDDING UNDER PIPE</v>
          </cell>
          <cell r="C375" t="str">
            <v>CY</v>
          </cell>
          <cell r="D375">
            <v>25</v>
          </cell>
        </row>
        <row r="376">
          <cell r="A376">
            <v>6300</v>
          </cell>
          <cell r="B376" t="str">
            <v>POLE  ELECTRIC (30')</v>
          </cell>
          <cell r="C376" t="str">
            <v>EA</v>
          </cell>
          <cell r="D376">
            <v>815</v>
          </cell>
        </row>
        <row r="377">
          <cell r="A377">
            <v>6301</v>
          </cell>
          <cell r="B377" t="str">
            <v>POLE  ELECTRIC (35')</v>
          </cell>
          <cell r="C377" t="str">
            <v>EA</v>
          </cell>
          <cell r="D377">
            <v>965</v>
          </cell>
        </row>
        <row r="378">
          <cell r="A378">
            <v>6302</v>
          </cell>
          <cell r="B378" t="str">
            <v>POLE  ELECTRIC (40')</v>
          </cell>
          <cell r="C378" t="str">
            <v>EA</v>
          </cell>
          <cell r="D378">
            <v>1100</v>
          </cell>
        </row>
        <row r="379">
          <cell r="A379">
            <v>6303</v>
          </cell>
          <cell r="B379" t="str">
            <v>POLE  ELECTRIC (45')</v>
          </cell>
          <cell r="C379" t="str">
            <v>EA</v>
          </cell>
          <cell r="D379">
            <v>1275</v>
          </cell>
        </row>
        <row r="380">
          <cell r="A380">
            <v>6310</v>
          </cell>
          <cell r="B380" t="str">
            <v>TRANSFORMERS  5KVA (COST)</v>
          </cell>
          <cell r="C380" t="str">
            <v>EA</v>
          </cell>
          <cell r="D380">
            <v>315</v>
          </cell>
        </row>
        <row r="381">
          <cell r="A381">
            <v>6311</v>
          </cell>
          <cell r="B381" t="str">
            <v>TRANSFORMERS 10 KVA (COST)</v>
          </cell>
          <cell r="C381" t="str">
            <v>EA</v>
          </cell>
          <cell r="D381">
            <v>545</v>
          </cell>
        </row>
        <row r="382">
          <cell r="A382">
            <v>6312</v>
          </cell>
          <cell r="B382" t="str">
            <v>TRANSFORMERS 25 KVA (COST)</v>
          </cell>
          <cell r="C382" t="str">
            <v>EA</v>
          </cell>
          <cell r="D382">
            <v>955</v>
          </cell>
        </row>
        <row r="383">
          <cell r="A383">
            <v>6320</v>
          </cell>
          <cell r="B383" t="str">
            <v>ELECTRIC MOTOR (1/2 HP) REMOVE  DRY AND REINSTALL</v>
          </cell>
          <cell r="C383" t="str">
            <v>EA</v>
          </cell>
          <cell r="D383">
            <v>155</v>
          </cell>
        </row>
        <row r="384">
          <cell r="A384">
            <v>6321</v>
          </cell>
          <cell r="B384" t="str">
            <v>ELECTRIC MOTOR (7 1/2 HP) REMOVE  DRY AND REINSTALL</v>
          </cell>
          <cell r="C384" t="str">
            <v>EA</v>
          </cell>
          <cell r="D384">
            <v>310</v>
          </cell>
        </row>
        <row r="385">
          <cell r="A385">
            <v>6322</v>
          </cell>
          <cell r="B385" t="str">
            <v>ELECTRIC MOTOR (15 HP) REMOVE  DRY AND REINSTALL</v>
          </cell>
          <cell r="C385" t="str">
            <v>EA</v>
          </cell>
          <cell r="D385">
            <v>625</v>
          </cell>
        </row>
        <row r="386">
          <cell r="A386">
            <v>6323</v>
          </cell>
          <cell r="B386" t="str">
            <v>ELECTRIC MOTOR (30HP) REMOVE, DRY AND REINSTALL</v>
          </cell>
          <cell r="C386" t="str">
            <v>EA</v>
          </cell>
          <cell r="D386">
            <v>650</v>
          </cell>
        </row>
        <row r="387">
          <cell r="A387">
            <v>6324</v>
          </cell>
          <cell r="B387" t="str">
            <v>ELECTRIC MOTOR (60 HP) REMOVE, DRY AND REINSTALL</v>
          </cell>
          <cell r="C387" t="str">
            <v>EA</v>
          </cell>
          <cell r="D387">
            <v>300</v>
          </cell>
        </row>
        <row r="388">
          <cell r="A388">
            <v>6325</v>
          </cell>
          <cell r="B388" t="str">
            <v>ELECTRIC MOTOR REPAIR (7.5HP), REMOVE/REINSTALL</v>
          </cell>
          <cell r="C388" t="str">
            <v>EA</v>
          </cell>
          <cell r="D388">
            <v>400</v>
          </cell>
        </row>
        <row r="389">
          <cell r="A389">
            <v>6326</v>
          </cell>
          <cell r="B389" t="str">
            <v>ELECTRIC MOTOR REPAIR (15HP), REMOVE/REINSTALL</v>
          </cell>
          <cell r="C389" t="str">
            <v>EA</v>
          </cell>
          <cell r="D389">
            <v>600</v>
          </cell>
        </row>
        <row r="390">
          <cell r="A390">
            <v>6327</v>
          </cell>
          <cell r="B390" t="str">
            <v>ELECTRIC MOTOR REPAIR (30HP), REMOVE/REINSTALL</v>
          </cell>
          <cell r="C390" t="str">
            <v>EA</v>
          </cell>
          <cell r="D390">
            <v>800</v>
          </cell>
        </row>
        <row r="391">
          <cell r="A391">
            <v>6330</v>
          </cell>
          <cell r="B391" t="str">
            <v>CROSS ARMS WITH HARDWARE (4')</v>
          </cell>
          <cell r="C391" t="str">
            <v>EA</v>
          </cell>
          <cell r="D391">
            <v>245</v>
          </cell>
        </row>
        <row r="392">
          <cell r="A392">
            <v>6331</v>
          </cell>
          <cell r="B392" t="str">
            <v>CROSS ARMS WITH HARDWARE (5')</v>
          </cell>
          <cell r="C392" t="str">
            <v>EA</v>
          </cell>
          <cell r="D392">
            <v>275</v>
          </cell>
        </row>
        <row r="393">
          <cell r="A393">
            <v>6332</v>
          </cell>
          <cell r="B393" t="str">
            <v>CROSS ARMS WITH HARDWARE (6')</v>
          </cell>
          <cell r="C393" t="str">
            <v>EA</v>
          </cell>
          <cell r="D393">
            <v>305</v>
          </cell>
        </row>
        <row r="394">
          <cell r="A394">
            <v>6340</v>
          </cell>
          <cell r="B394" t="str">
            <v>ELECTRIC METERS (HOUSE)</v>
          </cell>
          <cell r="C394" t="str">
            <v>EA</v>
          </cell>
          <cell r="D394">
            <v>40</v>
          </cell>
        </row>
        <row r="395">
          <cell r="A395">
            <v>6350</v>
          </cell>
          <cell r="B395" t="str">
            <v>PUMP AND MOTOR REPAIR (2 HP)</v>
          </cell>
          <cell r="C395" t="str">
            <v>EA</v>
          </cell>
          <cell r="D395">
            <v>320</v>
          </cell>
        </row>
        <row r="396">
          <cell r="A396">
            <v>6351</v>
          </cell>
          <cell r="B396" t="str">
            <v>PUMP AND MOTOR REPAIR (5 HP)</v>
          </cell>
          <cell r="C396" t="str">
            <v>EA</v>
          </cell>
          <cell r="D396">
            <v>500</v>
          </cell>
        </row>
        <row r="397">
          <cell r="A397">
            <v>6352</v>
          </cell>
          <cell r="B397" t="str">
            <v>PUMP AND MOTOR REPAIR (10 HP)</v>
          </cell>
          <cell r="C397" t="str">
            <v>EA</v>
          </cell>
          <cell r="D397">
            <v>800</v>
          </cell>
        </row>
        <row r="398">
          <cell r="A398">
            <v>6353</v>
          </cell>
          <cell r="B398" t="str">
            <v>PUMP AND MOTOR REPAIR (15 HP)</v>
          </cell>
          <cell r="C398" t="str">
            <v>EA</v>
          </cell>
          <cell r="D398">
            <v>1100</v>
          </cell>
        </row>
        <row r="399">
          <cell r="A399">
            <v>6354</v>
          </cell>
          <cell r="B399" t="str">
            <v>CONTROL PANEL REPAIR</v>
          </cell>
          <cell r="C399" t="str">
            <v>EA</v>
          </cell>
        </row>
        <row r="400">
          <cell r="A400">
            <v>6355</v>
          </cell>
          <cell r="B400" t="str">
            <v>FACILITY CLEAN UP</v>
          </cell>
          <cell r="C400" t="str">
            <v>LS</v>
          </cell>
        </row>
        <row r="401">
          <cell r="A401">
            <v>7010</v>
          </cell>
          <cell r="B401" t="str">
            <v>RESEED GRASSLANDS  SCARIFY  FERTILIZE</v>
          </cell>
          <cell r="C401" t="str">
            <v>SY</v>
          </cell>
          <cell r="D401">
            <v>0.14</v>
          </cell>
        </row>
        <row r="402">
          <cell r="A402">
            <v>7011</v>
          </cell>
          <cell r="B402" t="str">
            <v>RESEED GRASSLANDS  SCARIFY  FERTILIZE</v>
          </cell>
          <cell r="C402" t="str">
            <v>AC</v>
          </cell>
          <cell r="D402">
            <v>650</v>
          </cell>
        </row>
        <row r="403">
          <cell r="A403">
            <v>7012</v>
          </cell>
          <cell r="B403" t="str">
            <v>TOP SOIL AND SEEDING (HYDR.)</v>
          </cell>
          <cell r="C403" t="str">
            <v>SY</v>
          </cell>
          <cell r="D403">
            <v>3</v>
          </cell>
        </row>
        <row r="404">
          <cell r="A404">
            <v>7020</v>
          </cell>
          <cell r="B404" t="str">
            <v>TREE (1 1/2" - 2 1/2") REPLACEMENT</v>
          </cell>
          <cell r="C404" t="str">
            <v>EA</v>
          </cell>
          <cell r="D404">
            <v>175</v>
          </cell>
        </row>
        <row r="405">
          <cell r="A405">
            <v>7030</v>
          </cell>
          <cell r="B405" t="str">
            <v>FILL ROOT CRATERS</v>
          </cell>
          <cell r="C405" t="str">
            <v>CY</v>
          </cell>
          <cell r="D405">
            <v>10</v>
          </cell>
        </row>
        <row r="406">
          <cell r="A406">
            <v>7040</v>
          </cell>
          <cell r="B406" t="str">
            <v>BASEBALL BACKSTOP REPLACEMENT</v>
          </cell>
          <cell r="C406" t="str">
            <v>SF</v>
          </cell>
          <cell r="D406">
            <v>4.5</v>
          </cell>
        </row>
        <row r="407">
          <cell r="A407">
            <v>7050</v>
          </cell>
          <cell r="B407" t="str">
            <v>FENCE  TENNIS COURT  REPLACEMENT</v>
          </cell>
          <cell r="C407" t="str">
            <v>LF</v>
          </cell>
          <cell r="D407">
            <v>20</v>
          </cell>
        </row>
        <row r="408">
          <cell r="A408">
            <v>7060</v>
          </cell>
          <cell r="B408" t="str">
            <v>ROOF  (SMALL STRUCTURE) REPLACEMENT</v>
          </cell>
          <cell r="C408" t="str">
            <v>SF</v>
          </cell>
          <cell r="D408">
            <v>8.25</v>
          </cell>
        </row>
        <row r="409">
          <cell r="A409">
            <v>7070</v>
          </cell>
          <cell r="B409" t="str">
            <v>BLEACHERS  GRANDSTAND  REPLACEMENT</v>
          </cell>
          <cell r="C409" t="str">
            <v>SEAT</v>
          </cell>
          <cell r="D409">
            <v>50</v>
          </cell>
        </row>
        <row r="410">
          <cell r="A410">
            <v>7080</v>
          </cell>
          <cell r="B410" t="str">
            <v>FENCE  CHAIN LINK PERIMETER (5')</v>
          </cell>
          <cell r="C410" t="str">
            <v>LF</v>
          </cell>
          <cell r="D410">
            <v>9</v>
          </cell>
        </row>
        <row r="411">
          <cell r="A411">
            <v>7081</v>
          </cell>
          <cell r="B411" t="str">
            <v>FENCE  CHAIN LINK PERIMETER (6')</v>
          </cell>
          <cell r="C411" t="str">
            <v>LF</v>
          </cell>
          <cell r="D411">
            <v>10</v>
          </cell>
        </row>
        <row r="412">
          <cell r="A412">
            <v>7082</v>
          </cell>
          <cell r="B412" t="str">
            <v>FENCE  CHAIN LINK PERIMETER (8')</v>
          </cell>
          <cell r="C412" t="str">
            <v>LF</v>
          </cell>
          <cell r="D412">
            <v>11.5</v>
          </cell>
        </row>
        <row r="413">
          <cell r="A413">
            <v>7083</v>
          </cell>
          <cell r="B413" t="str">
            <v>FENCE  CHAIN LINK PERIMETER (10')</v>
          </cell>
          <cell r="C413" t="str">
            <v>LF</v>
          </cell>
          <cell r="D413">
            <v>14</v>
          </cell>
        </row>
        <row r="414">
          <cell r="A414">
            <v>7084</v>
          </cell>
          <cell r="B414" t="str">
            <v>FENCE REMOVAL</v>
          </cell>
          <cell r="C414" t="str">
            <v>LF</v>
          </cell>
          <cell r="D414">
            <v>3.5</v>
          </cell>
        </row>
        <row r="415">
          <cell r="A415">
            <v>7085</v>
          </cell>
          <cell r="B415" t="str">
            <v>FENCE, CHAIN LINK PERIMETER (4')</v>
          </cell>
          <cell r="C415" t="str">
            <v>LF</v>
          </cell>
          <cell r="D415">
            <v>8</v>
          </cell>
        </row>
        <row r="416">
          <cell r="A416">
            <v>7089</v>
          </cell>
          <cell r="B416" t="str">
            <v>FENCE, CHAIN LINK GATES (4')</v>
          </cell>
          <cell r="C416" t="str">
            <v>LF</v>
          </cell>
          <cell r="D416">
            <v>125</v>
          </cell>
        </row>
        <row r="417">
          <cell r="A417">
            <v>7090</v>
          </cell>
          <cell r="B417" t="str">
            <v>FENCE  CHAIN LINK GATES (5')</v>
          </cell>
          <cell r="C417" t="str">
            <v>EA</v>
          </cell>
          <cell r="D417">
            <v>213</v>
          </cell>
        </row>
        <row r="418">
          <cell r="A418">
            <v>7091</v>
          </cell>
          <cell r="B418" t="str">
            <v>FENCE  CHAIN LINK GATES (6')</v>
          </cell>
          <cell r="C418" t="str">
            <v>EA</v>
          </cell>
          <cell r="D418">
            <v>243</v>
          </cell>
        </row>
        <row r="419">
          <cell r="A419">
            <v>7092</v>
          </cell>
          <cell r="B419" t="str">
            <v>FENCE  CHAIN LINK GATES (8')</v>
          </cell>
          <cell r="C419" t="str">
            <v>EA</v>
          </cell>
          <cell r="D419">
            <v>455</v>
          </cell>
        </row>
        <row r="420">
          <cell r="A420">
            <v>7093</v>
          </cell>
          <cell r="B420" t="str">
            <v>FENCE  CHAIN LINK GATES (10')</v>
          </cell>
          <cell r="C420" t="str">
            <v>EA</v>
          </cell>
          <cell r="D420">
            <v>540</v>
          </cell>
        </row>
        <row r="421">
          <cell r="A421">
            <v>7100</v>
          </cell>
          <cell r="B421" t="str">
            <v>TABLES  PICNIC  REPLACEMENT</v>
          </cell>
          <cell r="C421" t="str">
            <v>EA</v>
          </cell>
          <cell r="D421">
            <v>500</v>
          </cell>
        </row>
        <row r="422">
          <cell r="A422">
            <v>7101</v>
          </cell>
          <cell r="B422" t="str">
            <v>BENCH  PARK (STEEL FRAME/WOOD 10') REPLACEMENT</v>
          </cell>
          <cell r="C422" t="str">
            <v>EA</v>
          </cell>
          <cell r="D422">
            <v>835</v>
          </cell>
        </row>
        <row r="423">
          <cell r="A423">
            <v>7102</v>
          </cell>
          <cell r="B423" t="str">
            <v>BENCH, PARK 6'</v>
          </cell>
          <cell r="C423" t="str">
            <v>EA</v>
          </cell>
          <cell r="D423">
            <v>550</v>
          </cell>
        </row>
        <row r="424">
          <cell r="A424">
            <v>7110</v>
          </cell>
          <cell r="B424" t="str">
            <v>TRASH BARREL REPLACEMENT</v>
          </cell>
          <cell r="C424" t="str">
            <v>EA</v>
          </cell>
          <cell r="D424">
            <v>10</v>
          </cell>
        </row>
        <row r="425">
          <cell r="A425">
            <v>7120</v>
          </cell>
          <cell r="B425" t="str">
            <v>SWING SET (8' HIGH  4 SEAT) REPLACEMENT</v>
          </cell>
          <cell r="C425" t="str">
            <v>EA</v>
          </cell>
          <cell r="D425">
            <v>880</v>
          </cell>
        </row>
        <row r="426">
          <cell r="A426">
            <v>7130</v>
          </cell>
          <cell r="B426" t="str">
            <v>SLIDE (12' LONG  6' HIGH) REPLACEMENT</v>
          </cell>
          <cell r="C426" t="str">
            <v>EA</v>
          </cell>
          <cell r="D426">
            <v>965</v>
          </cell>
        </row>
        <row r="427">
          <cell r="A427">
            <v>7140</v>
          </cell>
          <cell r="B427" t="str">
            <v>GRILL  OUTDOOR  REPLACEMENT</v>
          </cell>
          <cell r="C427" t="str">
            <v>EA</v>
          </cell>
          <cell r="D427">
            <v>90</v>
          </cell>
        </row>
        <row r="428">
          <cell r="A428">
            <v>7150</v>
          </cell>
          <cell r="B428" t="str">
            <v>DOCK  WOOD PILE SUPPORT (2" DECK)</v>
          </cell>
          <cell r="C428" t="str">
            <v>SF</v>
          </cell>
          <cell r="D428">
            <v>31</v>
          </cell>
        </row>
        <row r="429">
          <cell r="A429">
            <v>7160</v>
          </cell>
          <cell r="B429" t="str">
            <v>DOCK  FLOATING (PREFAB)</v>
          </cell>
          <cell r="C429" t="str">
            <v>SF</v>
          </cell>
          <cell r="D429">
            <v>15.4</v>
          </cell>
        </row>
        <row r="430">
          <cell r="A430">
            <v>7170</v>
          </cell>
          <cell r="B430" t="str">
            <v>SOD REPLACEMENT</v>
          </cell>
          <cell r="C430" t="str">
            <v>SY</v>
          </cell>
          <cell r="D430">
            <v>5.85</v>
          </cell>
        </row>
        <row r="431">
          <cell r="A431">
            <v>7180</v>
          </cell>
          <cell r="B431" t="str">
            <v>POSTS  GUARD (4" WOOD) REPLACEMENT</v>
          </cell>
          <cell r="C431" t="str">
            <v>EA</v>
          </cell>
          <cell r="D431">
            <v>4.8</v>
          </cell>
        </row>
        <row r="432">
          <cell r="A432">
            <v>7190</v>
          </cell>
          <cell r="B432" t="str">
            <v>PUMP OUT TOILET VAULTS</v>
          </cell>
          <cell r="C432" t="str">
            <v>EA</v>
          </cell>
          <cell r="D432">
            <v>100</v>
          </cell>
        </row>
        <row r="433">
          <cell r="A433">
            <v>7200</v>
          </cell>
          <cell r="B433" t="str">
            <v>SIGNS  WOOD (PAINTED LETTERS)</v>
          </cell>
          <cell r="C433" t="str">
            <v>SF</v>
          </cell>
          <cell r="D433">
            <v>21</v>
          </cell>
        </row>
        <row r="434">
          <cell r="A434">
            <v>7210</v>
          </cell>
          <cell r="B434" t="str">
            <v>SIGNS  WOOD (ROUTERED LETTERS)</v>
          </cell>
          <cell r="C434" t="str">
            <v>SF</v>
          </cell>
          <cell r="D434">
            <v>31</v>
          </cell>
        </row>
        <row r="435">
          <cell r="A435">
            <v>7220</v>
          </cell>
          <cell r="B435" t="str">
            <v>STONE DUST (FOR BASEBALL DIAMONDS)</v>
          </cell>
          <cell r="C435" t="str">
            <v>CY</v>
          </cell>
          <cell r="D435">
            <v>22</v>
          </cell>
        </row>
        <row r="436">
          <cell r="A436">
            <v>8010</v>
          </cell>
          <cell r="B436" t="str">
            <v>Air Compressor</v>
          </cell>
          <cell r="C436" t="str">
            <v>hour</v>
          </cell>
          <cell r="D436">
            <v>1.5</v>
          </cell>
        </row>
        <row r="437">
          <cell r="A437">
            <v>8011</v>
          </cell>
          <cell r="B437" t="str">
            <v>Air Compressor</v>
          </cell>
          <cell r="C437" t="str">
            <v>hour</v>
          </cell>
          <cell r="D437">
            <v>8.75</v>
          </cell>
        </row>
        <row r="438">
          <cell r="A438">
            <v>8012</v>
          </cell>
          <cell r="B438" t="str">
            <v>Air Compressor</v>
          </cell>
          <cell r="C438" t="str">
            <v>hour</v>
          </cell>
          <cell r="D438">
            <v>11.25</v>
          </cell>
        </row>
        <row r="439">
          <cell r="A439">
            <v>8013</v>
          </cell>
          <cell r="B439" t="str">
            <v>Air Compressor</v>
          </cell>
          <cell r="C439" t="str">
            <v>hour</v>
          </cell>
          <cell r="D439">
            <v>26</v>
          </cell>
        </row>
        <row r="440">
          <cell r="A440">
            <v>8014</v>
          </cell>
          <cell r="B440" t="str">
            <v>Air Compressor</v>
          </cell>
          <cell r="C440" t="str">
            <v>hour</v>
          </cell>
          <cell r="D440">
            <v>35</v>
          </cell>
        </row>
        <row r="441">
          <cell r="A441">
            <v>8015</v>
          </cell>
          <cell r="B441" t="str">
            <v>Air Compressor</v>
          </cell>
          <cell r="C441" t="str">
            <v>hour</v>
          </cell>
          <cell r="D441">
            <v>48</v>
          </cell>
        </row>
        <row r="442">
          <cell r="A442">
            <v>8016</v>
          </cell>
          <cell r="B442" t="str">
            <v>Air Compressor</v>
          </cell>
          <cell r="C442" t="str">
            <v>hour</v>
          </cell>
          <cell r="D442">
            <v>65</v>
          </cell>
        </row>
        <row r="443">
          <cell r="A443">
            <v>8017</v>
          </cell>
          <cell r="B443" t="str">
            <v>Air Compressor</v>
          </cell>
          <cell r="C443" t="str">
            <v>hour</v>
          </cell>
          <cell r="D443">
            <v>105</v>
          </cell>
        </row>
        <row r="444">
          <cell r="A444">
            <v>8040</v>
          </cell>
          <cell r="B444" t="str">
            <v>Ambulance</v>
          </cell>
          <cell r="C444" t="str">
            <v>hour</v>
          </cell>
          <cell r="D444">
            <v>33</v>
          </cell>
        </row>
        <row r="445">
          <cell r="A445">
            <v>8041</v>
          </cell>
          <cell r="B445" t="str">
            <v>Ambulance</v>
          </cell>
          <cell r="C445" t="str">
            <v>hour</v>
          </cell>
          <cell r="D445">
            <v>41</v>
          </cell>
        </row>
        <row r="446">
          <cell r="A446">
            <v>8050</v>
          </cell>
          <cell r="B446" t="str">
            <v>Board, Arrow</v>
          </cell>
          <cell r="C446" t="str">
            <v>hour</v>
          </cell>
          <cell r="D446">
            <v>3.4</v>
          </cell>
        </row>
        <row r="447">
          <cell r="A447">
            <v>8051</v>
          </cell>
          <cell r="B447" t="str">
            <v>Board, Message</v>
          </cell>
          <cell r="C447" t="str">
            <v>hour</v>
          </cell>
          <cell r="D447">
            <v>8.75</v>
          </cell>
        </row>
        <row r="448">
          <cell r="A448">
            <v>8060</v>
          </cell>
          <cell r="B448" t="str">
            <v>Auger, Portable</v>
          </cell>
          <cell r="C448" t="str">
            <v>hour</v>
          </cell>
          <cell r="D448">
            <v>1.6</v>
          </cell>
        </row>
        <row r="449">
          <cell r="A449">
            <v>8061</v>
          </cell>
          <cell r="B449" t="str">
            <v>Auger, Portable</v>
          </cell>
          <cell r="C449" t="str">
            <v>hour</v>
          </cell>
          <cell r="D449">
            <v>4.1</v>
          </cell>
        </row>
        <row r="450">
          <cell r="A450">
            <v>8062</v>
          </cell>
          <cell r="B450" t="str">
            <v>Auger, Tractor Mntd</v>
          </cell>
          <cell r="C450" t="str">
            <v>hour</v>
          </cell>
          <cell r="D450">
            <v>1.3</v>
          </cell>
        </row>
        <row r="451">
          <cell r="A451">
            <v>8063</v>
          </cell>
          <cell r="B451" t="str">
            <v>Auger, Truck Mntd</v>
          </cell>
          <cell r="C451" t="str">
            <v>hour</v>
          </cell>
          <cell r="D451">
            <v>35</v>
          </cell>
        </row>
        <row r="452">
          <cell r="A452">
            <v>8070</v>
          </cell>
          <cell r="B452" t="str">
            <v>Automobile</v>
          </cell>
          <cell r="C452" t="str">
            <v>mile</v>
          </cell>
          <cell r="D452">
            <v>0.56</v>
          </cell>
        </row>
        <row r="453">
          <cell r="A453">
            <v>8071</v>
          </cell>
          <cell r="B453" t="str">
            <v>Automobile</v>
          </cell>
          <cell r="C453" t="str">
            <v>hour</v>
          </cell>
          <cell r="D453">
            <v>16.5</v>
          </cell>
        </row>
        <row r="454">
          <cell r="A454">
            <v>8072</v>
          </cell>
          <cell r="B454" t="str">
            <v>Automobile, Police</v>
          </cell>
          <cell r="C454" t="str">
            <v>mile</v>
          </cell>
          <cell r="D454">
            <v>0.63</v>
          </cell>
        </row>
        <row r="455">
          <cell r="A455">
            <v>8073</v>
          </cell>
          <cell r="B455" t="str">
            <v>Automobile, Police</v>
          </cell>
          <cell r="C455" t="str">
            <v>hour</v>
          </cell>
          <cell r="D455">
            <v>18</v>
          </cell>
        </row>
        <row r="456">
          <cell r="A456">
            <v>8075</v>
          </cell>
          <cell r="B456" t="str">
            <v>Motorcycle, Police</v>
          </cell>
          <cell r="C456" t="str">
            <v>mile</v>
          </cell>
          <cell r="D456">
            <v>0.4</v>
          </cell>
        </row>
        <row r="457">
          <cell r="A457">
            <v>8110</v>
          </cell>
          <cell r="B457" t="str">
            <v>Barge, Deck</v>
          </cell>
          <cell r="C457" t="str">
            <v>hour</v>
          </cell>
          <cell r="D457">
            <v>34</v>
          </cell>
        </row>
        <row r="458">
          <cell r="A458">
            <v>8111</v>
          </cell>
          <cell r="B458" t="str">
            <v>Barge, Deck</v>
          </cell>
          <cell r="C458" t="str">
            <v>hour</v>
          </cell>
          <cell r="D458">
            <v>49</v>
          </cell>
        </row>
        <row r="459">
          <cell r="A459">
            <v>8112</v>
          </cell>
          <cell r="B459" t="str">
            <v>Barge, Deck</v>
          </cell>
          <cell r="C459" t="str">
            <v>hour</v>
          </cell>
          <cell r="D459">
            <v>60</v>
          </cell>
        </row>
        <row r="460">
          <cell r="A460">
            <v>8113</v>
          </cell>
          <cell r="B460" t="str">
            <v>Barge, Deck</v>
          </cell>
          <cell r="C460" t="str">
            <v>hour</v>
          </cell>
          <cell r="D460">
            <v>75</v>
          </cell>
        </row>
        <row r="461">
          <cell r="A461">
            <v>8120</v>
          </cell>
          <cell r="B461" t="str">
            <v>Boat, Tow</v>
          </cell>
          <cell r="C461" t="str">
            <v>hour</v>
          </cell>
          <cell r="D461">
            <v>315</v>
          </cell>
        </row>
        <row r="462">
          <cell r="A462">
            <v>8121</v>
          </cell>
          <cell r="B462" t="str">
            <v>Boat, Tow</v>
          </cell>
          <cell r="C462" t="str">
            <v>hour</v>
          </cell>
          <cell r="D462">
            <v>370</v>
          </cell>
        </row>
        <row r="463">
          <cell r="A463">
            <v>8122</v>
          </cell>
          <cell r="B463" t="str">
            <v>Boat, Tow</v>
          </cell>
          <cell r="C463" t="str">
            <v>hour</v>
          </cell>
          <cell r="D463">
            <v>540</v>
          </cell>
        </row>
        <row r="464">
          <cell r="A464">
            <v>8123</v>
          </cell>
          <cell r="B464" t="str">
            <v>Boat, Tow</v>
          </cell>
          <cell r="C464" t="str">
            <v>hour</v>
          </cell>
          <cell r="D464">
            <v>980</v>
          </cell>
        </row>
        <row r="465">
          <cell r="A465">
            <v>8130</v>
          </cell>
          <cell r="B465" t="str">
            <v>Boat, Row</v>
          </cell>
          <cell r="C465" t="str">
            <v>hour</v>
          </cell>
          <cell r="D465">
            <v>0.85</v>
          </cell>
        </row>
        <row r="466">
          <cell r="A466">
            <v>8131</v>
          </cell>
          <cell r="B466" t="str">
            <v>Boat, Runabout</v>
          </cell>
          <cell r="C466" t="str">
            <v>hour</v>
          </cell>
          <cell r="D466">
            <v>18.5</v>
          </cell>
        </row>
        <row r="467">
          <cell r="A467">
            <v>8132</v>
          </cell>
          <cell r="B467" t="str">
            <v>Boat, Tender</v>
          </cell>
          <cell r="C467" t="str">
            <v>hour</v>
          </cell>
          <cell r="D467">
            <v>33</v>
          </cell>
        </row>
        <row r="468">
          <cell r="A468">
            <v>8133</v>
          </cell>
          <cell r="B468" t="str">
            <v>Boat, Push</v>
          </cell>
          <cell r="C468" t="str">
            <v>hour</v>
          </cell>
          <cell r="D468">
            <v>180</v>
          </cell>
        </row>
        <row r="469">
          <cell r="A469">
            <v>8134</v>
          </cell>
          <cell r="B469" t="str">
            <v>Boat, Push</v>
          </cell>
          <cell r="C469" t="str">
            <v>hour</v>
          </cell>
          <cell r="D469">
            <v>235</v>
          </cell>
        </row>
        <row r="470">
          <cell r="A470">
            <v>8135</v>
          </cell>
          <cell r="B470" t="str">
            <v>Boat, Push</v>
          </cell>
          <cell r="C470" t="str">
            <v>hour</v>
          </cell>
          <cell r="D470">
            <v>300</v>
          </cell>
        </row>
        <row r="471">
          <cell r="A471">
            <v>8136</v>
          </cell>
          <cell r="B471" t="str">
            <v>Boat, Push</v>
          </cell>
          <cell r="C471" t="str">
            <v>hour</v>
          </cell>
          <cell r="D471">
            <v>345</v>
          </cell>
        </row>
        <row r="472">
          <cell r="A472">
            <v>8140</v>
          </cell>
          <cell r="B472" t="str">
            <v>Boat, Tug</v>
          </cell>
          <cell r="C472" t="str">
            <v>hour</v>
          </cell>
          <cell r="D472">
            <v>42</v>
          </cell>
        </row>
        <row r="473">
          <cell r="A473">
            <v>8141</v>
          </cell>
          <cell r="B473" t="str">
            <v>Boat, Tug</v>
          </cell>
          <cell r="C473" t="str">
            <v>hour</v>
          </cell>
          <cell r="D473">
            <v>70</v>
          </cell>
        </row>
        <row r="474">
          <cell r="A474">
            <v>8142</v>
          </cell>
          <cell r="B474" t="str">
            <v>Boat, Tug</v>
          </cell>
          <cell r="C474" t="str">
            <v>hour</v>
          </cell>
          <cell r="D474">
            <v>90</v>
          </cell>
        </row>
        <row r="475">
          <cell r="A475">
            <v>8143</v>
          </cell>
          <cell r="B475" t="str">
            <v>Boat, Tug</v>
          </cell>
          <cell r="C475" t="str">
            <v>hour</v>
          </cell>
          <cell r="D475">
            <v>185</v>
          </cell>
        </row>
        <row r="476">
          <cell r="A476">
            <v>8144</v>
          </cell>
          <cell r="B476" t="str">
            <v>Boat, Tug</v>
          </cell>
          <cell r="C476" t="str">
            <v>hour</v>
          </cell>
          <cell r="D476">
            <v>285</v>
          </cell>
        </row>
        <row r="477">
          <cell r="A477">
            <v>8150</v>
          </cell>
          <cell r="B477" t="str">
            <v>Broom, Pavement</v>
          </cell>
          <cell r="C477" t="str">
            <v>hour</v>
          </cell>
          <cell r="D477">
            <v>14</v>
          </cell>
        </row>
        <row r="478">
          <cell r="A478">
            <v>8151</v>
          </cell>
          <cell r="B478" t="str">
            <v>Broom, Pavement</v>
          </cell>
          <cell r="C478" t="str">
            <v>hour</v>
          </cell>
          <cell r="D478">
            <v>23</v>
          </cell>
        </row>
        <row r="479">
          <cell r="A479">
            <v>8153</v>
          </cell>
          <cell r="B479" t="str">
            <v>Broom, Pavement, Mntd</v>
          </cell>
          <cell r="C479" t="str">
            <v>hour</v>
          </cell>
          <cell r="D479">
            <v>6.5</v>
          </cell>
        </row>
        <row r="480">
          <cell r="A480">
            <v>8154</v>
          </cell>
          <cell r="B480" t="str">
            <v>Broom, Pavement, Pull</v>
          </cell>
          <cell r="C480" t="str">
            <v>hour</v>
          </cell>
          <cell r="D480">
            <v>11.25</v>
          </cell>
        </row>
        <row r="481">
          <cell r="A481">
            <v>8157</v>
          </cell>
          <cell r="B481" t="str">
            <v>Sweeper, Pavement</v>
          </cell>
          <cell r="C481" t="str">
            <v>hour</v>
          </cell>
          <cell r="D481">
            <v>55</v>
          </cell>
        </row>
        <row r="482">
          <cell r="A482">
            <v>8158</v>
          </cell>
          <cell r="B482" t="str">
            <v>Sweeper, Pavement</v>
          </cell>
          <cell r="C482" t="str">
            <v>hour</v>
          </cell>
          <cell r="D482">
            <v>85</v>
          </cell>
        </row>
        <row r="483">
          <cell r="A483">
            <v>8180</v>
          </cell>
          <cell r="B483" t="str">
            <v>Bus</v>
          </cell>
          <cell r="C483" t="str">
            <v>hour</v>
          </cell>
          <cell r="D483">
            <v>26</v>
          </cell>
        </row>
        <row r="484">
          <cell r="A484">
            <v>8181</v>
          </cell>
          <cell r="B484" t="str">
            <v>Bus</v>
          </cell>
          <cell r="C484" t="str">
            <v>hour</v>
          </cell>
          <cell r="D484">
            <v>29</v>
          </cell>
        </row>
        <row r="485">
          <cell r="A485">
            <v>8182</v>
          </cell>
          <cell r="B485" t="str">
            <v>Bus</v>
          </cell>
          <cell r="C485" t="str">
            <v>hour</v>
          </cell>
          <cell r="D485">
            <v>33</v>
          </cell>
        </row>
        <row r="486">
          <cell r="A486">
            <v>8190</v>
          </cell>
          <cell r="B486" t="str">
            <v>Chain Saw</v>
          </cell>
          <cell r="C486" t="str">
            <v>hour</v>
          </cell>
          <cell r="D486">
            <v>2</v>
          </cell>
        </row>
        <row r="487">
          <cell r="A487">
            <v>8191</v>
          </cell>
          <cell r="B487" t="str">
            <v>Chain Saw</v>
          </cell>
          <cell r="C487" t="str">
            <v>hour</v>
          </cell>
          <cell r="D487">
            <v>3.7</v>
          </cell>
        </row>
        <row r="488">
          <cell r="A488">
            <v>8192</v>
          </cell>
          <cell r="B488" t="str">
            <v>Chain Saw, Pole</v>
          </cell>
          <cell r="C488" t="str">
            <v>hour</v>
          </cell>
          <cell r="D488">
            <v>1.6</v>
          </cell>
        </row>
        <row r="489">
          <cell r="A489">
            <v>8195</v>
          </cell>
          <cell r="B489" t="str">
            <v>Cutter, Brush</v>
          </cell>
          <cell r="C489" t="str">
            <v>hour</v>
          </cell>
          <cell r="D489">
            <v>100</v>
          </cell>
        </row>
        <row r="490">
          <cell r="A490">
            <v>8196</v>
          </cell>
          <cell r="B490" t="str">
            <v>Cutter, Brush</v>
          </cell>
          <cell r="C490" t="str">
            <v>hour</v>
          </cell>
          <cell r="D490">
            <v>110</v>
          </cell>
        </row>
        <row r="491">
          <cell r="A491">
            <v>8197</v>
          </cell>
          <cell r="B491" t="str">
            <v>Cutter, Brush</v>
          </cell>
          <cell r="C491" t="str">
            <v>hour</v>
          </cell>
          <cell r="D491">
            <v>130</v>
          </cell>
        </row>
        <row r="492">
          <cell r="A492">
            <v>8200</v>
          </cell>
          <cell r="B492" t="str">
            <v>Chipper, Brush</v>
          </cell>
          <cell r="C492" t="str">
            <v>hour</v>
          </cell>
          <cell r="D492">
            <v>8.5</v>
          </cell>
        </row>
        <row r="493">
          <cell r="A493">
            <v>8201</v>
          </cell>
          <cell r="B493" t="str">
            <v>Chipper, Brush</v>
          </cell>
          <cell r="C493" t="str">
            <v>hour</v>
          </cell>
          <cell r="D493">
            <v>18.5</v>
          </cell>
        </row>
        <row r="494">
          <cell r="A494">
            <v>8202</v>
          </cell>
          <cell r="B494" t="str">
            <v>Chipper, Brush</v>
          </cell>
          <cell r="C494" t="str">
            <v>hour</v>
          </cell>
          <cell r="D494">
            <v>26</v>
          </cell>
        </row>
        <row r="495">
          <cell r="A495">
            <v>8203</v>
          </cell>
          <cell r="B495" t="str">
            <v>Chipper, Brush</v>
          </cell>
          <cell r="C495" t="str">
            <v>hour</v>
          </cell>
          <cell r="D495">
            <v>37</v>
          </cell>
        </row>
        <row r="496">
          <cell r="A496">
            <v>8204</v>
          </cell>
          <cell r="B496" t="str">
            <v>Chipper, Brush</v>
          </cell>
          <cell r="C496" t="str">
            <v>hour</v>
          </cell>
          <cell r="D496">
            <v>55</v>
          </cell>
        </row>
        <row r="497">
          <cell r="A497">
            <v>8210</v>
          </cell>
          <cell r="B497" t="str">
            <v>Clamshell &amp; Dragline, Crawler</v>
          </cell>
          <cell r="C497" t="str">
            <v>hour</v>
          </cell>
          <cell r="D497">
            <v>100</v>
          </cell>
        </row>
        <row r="498">
          <cell r="A498">
            <v>8211</v>
          </cell>
          <cell r="B498" t="str">
            <v>Clamshell &amp; Dragline, Crawler</v>
          </cell>
          <cell r="C498" t="str">
            <v>hour</v>
          </cell>
          <cell r="D498">
            <v>145</v>
          </cell>
        </row>
        <row r="499">
          <cell r="A499">
            <v>8212</v>
          </cell>
          <cell r="B499" t="str">
            <v>Clamshell &amp; Dragline, Truck</v>
          </cell>
          <cell r="C499" t="str">
            <v>hour</v>
          </cell>
          <cell r="D499">
            <v>145</v>
          </cell>
        </row>
        <row r="500">
          <cell r="A500">
            <v>8220</v>
          </cell>
          <cell r="B500" t="str">
            <v>Compactor</v>
          </cell>
          <cell r="C500" t="str">
            <v>hour</v>
          </cell>
          <cell r="D500">
            <v>11.75</v>
          </cell>
        </row>
        <row r="501">
          <cell r="A501">
            <v>8221</v>
          </cell>
          <cell r="B501" t="str">
            <v>Compactor, Towed, Vibratory Drum</v>
          </cell>
          <cell r="C501" t="str">
            <v>hour</v>
          </cell>
          <cell r="D501">
            <v>19</v>
          </cell>
        </row>
        <row r="502">
          <cell r="A502">
            <v>8222</v>
          </cell>
          <cell r="B502" t="str">
            <v>Compactor, Vibratory, Drum</v>
          </cell>
          <cell r="C502" t="str">
            <v>hour</v>
          </cell>
          <cell r="D502">
            <v>28</v>
          </cell>
        </row>
        <row r="503">
          <cell r="A503">
            <v>8223</v>
          </cell>
          <cell r="B503" t="str">
            <v>Compactor, Pneumatic, Wheel</v>
          </cell>
          <cell r="C503" t="str">
            <v>hour</v>
          </cell>
          <cell r="D503">
            <v>33</v>
          </cell>
        </row>
        <row r="504">
          <cell r="A504">
            <v>8225</v>
          </cell>
          <cell r="B504" t="str">
            <v>Compactor, Sanitation</v>
          </cell>
          <cell r="C504" t="str">
            <v>hour</v>
          </cell>
          <cell r="D504">
            <v>110</v>
          </cell>
        </row>
        <row r="505">
          <cell r="A505">
            <v>8226</v>
          </cell>
          <cell r="B505" t="str">
            <v>Compactor, Sanitation</v>
          </cell>
          <cell r="C505" t="str">
            <v>hour</v>
          </cell>
          <cell r="D505">
            <v>185</v>
          </cell>
        </row>
        <row r="506">
          <cell r="A506">
            <v>8227</v>
          </cell>
          <cell r="B506" t="str">
            <v>Compactor, Sanitation</v>
          </cell>
          <cell r="C506" t="str">
            <v>hour</v>
          </cell>
          <cell r="D506">
            <v>260</v>
          </cell>
        </row>
        <row r="507">
          <cell r="A507">
            <v>8228</v>
          </cell>
          <cell r="B507" t="str">
            <v>Compactor, Towed, Pneumatic, Wheel</v>
          </cell>
          <cell r="C507" t="str">
            <v>hour</v>
          </cell>
          <cell r="D507">
            <v>7.5</v>
          </cell>
        </row>
        <row r="508">
          <cell r="A508">
            <v>8229</v>
          </cell>
          <cell r="B508" t="str">
            <v>Compactor, Towed, Drum Static</v>
          </cell>
          <cell r="C508" t="str">
            <v>hour</v>
          </cell>
          <cell r="D508">
            <v>12.25</v>
          </cell>
        </row>
        <row r="509">
          <cell r="A509">
            <v>8240</v>
          </cell>
          <cell r="B509" t="str">
            <v>Feeder, Grizzly</v>
          </cell>
          <cell r="C509" t="str">
            <v>hour</v>
          </cell>
          <cell r="D509">
            <v>17</v>
          </cell>
        </row>
        <row r="510">
          <cell r="A510">
            <v>8241</v>
          </cell>
          <cell r="B510" t="str">
            <v>Feeder, Grizzly</v>
          </cell>
          <cell r="C510" t="str">
            <v>hour</v>
          </cell>
          <cell r="D510">
            <v>30</v>
          </cell>
        </row>
        <row r="511">
          <cell r="A511">
            <v>8242</v>
          </cell>
          <cell r="B511" t="str">
            <v>Feeder, Grizzly</v>
          </cell>
          <cell r="C511" t="str">
            <v>hour</v>
          </cell>
          <cell r="D511">
            <v>44</v>
          </cell>
        </row>
        <row r="512">
          <cell r="A512">
            <v>8250</v>
          </cell>
          <cell r="B512" t="str">
            <v>Dozer, Crawler</v>
          </cell>
          <cell r="C512" t="str">
            <v>hour</v>
          </cell>
          <cell r="D512">
            <v>35</v>
          </cell>
        </row>
        <row r="513">
          <cell r="A513">
            <v>8251</v>
          </cell>
          <cell r="B513" t="str">
            <v>Dozer, Crawler</v>
          </cell>
          <cell r="C513" t="str">
            <v>hour</v>
          </cell>
          <cell r="D513">
            <v>45</v>
          </cell>
        </row>
        <row r="514">
          <cell r="A514">
            <v>8252</v>
          </cell>
          <cell r="B514" t="str">
            <v>Dozer, Crawler</v>
          </cell>
          <cell r="C514" t="str">
            <v>hour</v>
          </cell>
          <cell r="D514">
            <v>70</v>
          </cell>
        </row>
        <row r="515">
          <cell r="A515">
            <v>8253</v>
          </cell>
          <cell r="B515" t="str">
            <v>Dozer, Crawler</v>
          </cell>
          <cell r="C515" t="str">
            <v>hour</v>
          </cell>
          <cell r="D515">
            <v>110</v>
          </cell>
        </row>
        <row r="516">
          <cell r="A516">
            <v>8254</v>
          </cell>
          <cell r="B516" t="str">
            <v>Dozer, Crawler</v>
          </cell>
          <cell r="C516" t="str">
            <v>hour</v>
          </cell>
          <cell r="D516">
            <v>150</v>
          </cell>
        </row>
        <row r="517">
          <cell r="A517">
            <v>8255</v>
          </cell>
          <cell r="B517" t="str">
            <v>Dozer, Crawler</v>
          </cell>
          <cell r="C517" t="str">
            <v>hour</v>
          </cell>
          <cell r="D517">
            <v>275</v>
          </cell>
        </row>
        <row r="518">
          <cell r="A518">
            <v>8256</v>
          </cell>
          <cell r="B518" t="str">
            <v>Dozer, Crawler</v>
          </cell>
          <cell r="C518" t="str">
            <v>hour</v>
          </cell>
          <cell r="D518">
            <v>385</v>
          </cell>
        </row>
        <row r="519">
          <cell r="A519">
            <v>8260</v>
          </cell>
          <cell r="B519" t="str">
            <v>Dozer, Wheel</v>
          </cell>
          <cell r="C519" t="str">
            <v>hour</v>
          </cell>
          <cell r="D519">
            <v>65</v>
          </cell>
        </row>
        <row r="520">
          <cell r="A520">
            <v>8261</v>
          </cell>
          <cell r="B520" t="str">
            <v>Dozer, Wheel</v>
          </cell>
          <cell r="C520" t="str">
            <v>hour</v>
          </cell>
          <cell r="D520">
            <v>125</v>
          </cell>
        </row>
        <row r="521">
          <cell r="A521">
            <v>8262</v>
          </cell>
          <cell r="B521" t="str">
            <v>Dozer, Wheel</v>
          </cell>
          <cell r="C521" t="str">
            <v>hour</v>
          </cell>
          <cell r="D521">
            <v>175</v>
          </cell>
        </row>
        <row r="522">
          <cell r="A522">
            <v>8263</v>
          </cell>
          <cell r="B522" t="str">
            <v>Dozer, Wheel</v>
          </cell>
          <cell r="C522" t="str">
            <v>hour</v>
          </cell>
          <cell r="D522">
            <v>240</v>
          </cell>
        </row>
        <row r="523">
          <cell r="A523">
            <v>8270</v>
          </cell>
          <cell r="B523" t="str">
            <v>Bucket, Clamshell</v>
          </cell>
          <cell r="C523" t="str">
            <v>hour</v>
          </cell>
          <cell r="D523">
            <v>3.6</v>
          </cell>
        </row>
        <row r="524">
          <cell r="A524">
            <v>8271</v>
          </cell>
          <cell r="B524" t="str">
            <v>Bucket, Clamshell</v>
          </cell>
          <cell r="C524" t="str">
            <v>hour</v>
          </cell>
          <cell r="D524">
            <v>6.75</v>
          </cell>
        </row>
        <row r="525">
          <cell r="A525">
            <v>8272</v>
          </cell>
          <cell r="B525" t="str">
            <v>Bucket, Clamshell</v>
          </cell>
          <cell r="C525" t="str">
            <v>hour</v>
          </cell>
          <cell r="D525">
            <v>11.25</v>
          </cell>
        </row>
        <row r="526">
          <cell r="A526">
            <v>8273</v>
          </cell>
          <cell r="B526" t="str">
            <v>Bucket, Clamshell</v>
          </cell>
          <cell r="C526" t="str">
            <v>hour</v>
          </cell>
          <cell r="D526">
            <v>14.5</v>
          </cell>
        </row>
        <row r="527">
          <cell r="A527">
            <v>8275</v>
          </cell>
          <cell r="B527" t="str">
            <v>Bucket, Dragline</v>
          </cell>
          <cell r="C527" t="str">
            <v>hour</v>
          </cell>
          <cell r="D527">
            <v>2.9</v>
          </cell>
        </row>
        <row r="528">
          <cell r="A528">
            <v>8276</v>
          </cell>
          <cell r="B528" t="str">
            <v>Bucket, Dragline</v>
          </cell>
          <cell r="C528" t="str">
            <v>hour</v>
          </cell>
          <cell r="D528">
            <v>6.5</v>
          </cell>
        </row>
        <row r="529">
          <cell r="A529">
            <v>8277</v>
          </cell>
          <cell r="B529" t="str">
            <v>Bucket, Dragline</v>
          </cell>
          <cell r="C529" t="str">
            <v>hour</v>
          </cell>
          <cell r="D529">
            <v>10.5</v>
          </cell>
        </row>
        <row r="530">
          <cell r="A530">
            <v>8278</v>
          </cell>
          <cell r="B530" t="str">
            <v>Bucket, Dragline</v>
          </cell>
          <cell r="C530" t="str">
            <v>hour</v>
          </cell>
          <cell r="D530">
            <v>13.5</v>
          </cell>
        </row>
        <row r="531">
          <cell r="A531">
            <v>8280</v>
          </cell>
          <cell r="B531" t="str">
            <v>Excavator, Hydraulic</v>
          </cell>
          <cell r="C531" t="str">
            <v>hour</v>
          </cell>
          <cell r="D531">
            <v>21</v>
          </cell>
        </row>
        <row r="532">
          <cell r="A532">
            <v>8281</v>
          </cell>
          <cell r="B532" t="str">
            <v>Excavator, Hydraulic</v>
          </cell>
          <cell r="C532" t="str">
            <v>hour</v>
          </cell>
          <cell r="D532">
            <v>44</v>
          </cell>
        </row>
        <row r="533">
          <cell r="A533">
            <v>8282</v>
          </cell>
          <cell r="B533" t="str">
            <v>Excavator, Hydraulic</v>
          </cell>
          <cell r="C533" t="str">
            <v>hour</v>
          </cell>
          <cell r="D533">
            <v>75</v>
          </cell>
        </row>
        <row r="534">
          <cell r="A534">
            <v>8283</v>
          </cell>
          <cell r="B534" t="str">
            <v>Excavator, Hydraulic</v>
          </cell>
          <cell r="C534" t="str">
            <v>hour</v>
          </cell>
          <cell r="D534">
            <v>135</v>
          </cell>
        </row>
        <row r="535">
          <cell r="A535">
            <v>8284</v>
          </cell>
          <cell r="B535" t="str">
            <v>Excavator, Hydraulic</v>
          </cell>
          <cell r="C535" t="str">
            <v>hour</v>
          </cell>
          <cell r="D535">
            <v>220</v>
          </cell>
        </row>
        <row r="536">
          <cell r="A536">
            <v>8285</v>
          </cell>
          <cell r="B536" t="str">
            <v>Excavator, Hydraulic</v>
          </cell>
          <cell r="C536" t="str">
            <v>hour</v>
          </cell>
          <cell r="D536">
            <v>270</v>
          </cell>
        </row>
        <row r="537">
          <cell r="A537">
            <v>8286</v>
          </cell>
          <cell r="B537" t="str">
            <v>Excavator, Hydraulic</v>
          </cell>
          <cell r="C537" t="str">
            <v>hour</v>
          </cell>
          <cell r="D537">
            <v>465</v>
          </cell>
        </row>
        <row r="538">
          <cell r="A538">
            <v>8290</v>
          </cell>
          <cell r="B538" t="str">
            <v>Trowel, Concrete</v>
          </cell>
          <cell r="C538" t="str">
            <v>hour</v>
          </cell>
          <cell r="D538">
            <v>5.5</v>
          </cell>
        </row>
        <row r="539">
          <cell r="A539">
            <v>8300</v>
          </cell>
          <cell r="B539" t="str">
            <v>Fork Lift</v>
          </cell>
          <cell r="C539" t="str">
            <v>hour</v>
          </cell>
          <cell r="D539">
            <v>14</v>
          </cell>
        </row>
        <row r="540">
          <cell r="A540">
            <v>8301</v>
          </cell>
          <cell r="B540" t="str">
            <v>Fork Lift</v>
          </cell>
          <cell r="C540" t="str">
            <v>hour</v>
          </cell>
          <cell r="D540">
            <v>20.5</v>
          </cell>
        </row>
        <row r="541">
          <cell r="A541">
            <v>8302</v>
          </cell>
          <cell r="B541" t="str">
            <v>Fork Lift</v>
          </cell>
          <cell r="C541" t="str">
            <v>hour</v>
          </cell>
          <cell r="D541">
            <v>28</v>
          </cell>
        </row>
        <row r="542">
          <cell r="A542">
            <v>8303</v>
          </cell>
          <cell r="B542" t="str">
            <v>Fork Lift</v>
          </cell>
          <cell r="C542" t="str">
            <v>hour</v>
          </cell>
          <cell r="D542">
            <v>60</v>
          </cell>
        </row>
        <row r="543">
          <cell r="A543">
            <v>8310</v>
          </cell>
          <cell r="B543" t="str">
            <v>Generator</v>
          </cell>
          <cell r="C543" t="str">
            <v>hour</v>
          </cell>
          <cell r="D543">
            <v>4.1</v>
          </cell>
        </row>
        <row r="544">
          <cell r="A544">
            <v>8311</v>
          </cell>
          <cell r="B544" t="str">
            <v>Generator</v>
          </cell>
          <cell r="C544" t="str">
            <v>hour</v>
          </cell>
          <cell r="D544">
            <v>9.75</v>
          </cell>
        </row>
        <row r="545">
          <cell r="A545">
            <v>8312</v>
          </cell>
          <cell r="B545" t="str">
            <v>Generator</v>
          </cell>
          <cell r="C545" t="str">
            <v>hour</v>
          </cell>
          <cell r="D545">
            <v>22</v>
          </cell>
        </row>
        <row r="546">
          <cell r="A546">
            <v>8313</v>
          </cell>
          <cell r="B546" t="str">
            <v>Generator</v>
          </cell>
          <cell r="C546" t="str">
            <v>hour</v>
          </cell>
          <cell r="D546">
            <v>46</v>
          </cell>
        </row>
        <row r="547">
          <cell r="A547">
            <v>8314</v>
          </cell>
          <cell r="B547" t="str">
            <v>Generator</v>
          </cell>
          <cell r="C547" t="str">
            <v>hour</v>
          </cell>
          <cell r="D547">
            <v>70</v>
          </cell>
        </row>
        <row r="548">
          <cell r="A548">
            <v>8315</v>
          </cell>
          <cell r="B548" t="str">
            <v>Generator</v>
          </cell>
          <cell r="C548" t="str">
            <v>hour</v>
          </cell>
          <cell r="D548">
            <v>80</v>
          </cell>
        </row>
        <row r="549">
          <cell r="A549">
            <v>8316</v>
          </cell>
          <cell r="B549" t="str">
            <v>Generator</v>
          </cell>
          <cell r="C549" t="str">
            <v>hour</v>
          </cell>
          <cell r="D549">
            <v>115</v>
          </cell>
        </row>
        <row r="550">
          <cell r="A550">
            <v>8317</v>
          </cell>
          <cell r="B550" t="str">
            <v>Generator</v>
          </cell>
          <cell r="C550" t="str">
            <v>hour</v>
          </cell>
          <cell r="D550">
            <v>130</v>
          </cell>
        </row>
        <row r="551">
          <cell r="A551">
            <v>8318</v>
          </cell>
          <cell r="B551" t="str">
            <v>Generator</v>
          </cell>
          <cell r="C551" t="str">
            <v>hour</v>
          </cell>
          <cell r="D551">
            <v>205</v>
          </cell>
        </row>
        <row r="552">
          <cell r="A552">
            <v>8319</v>
          </cell>
          <cell r="B552" t="str">
            <v>Generator</v>
          </cell>
          <cell r="C552" t="str">
            <v>hour</v>
          </cell>
          <cell r="D552">
            <v>270</v>
          </cell>
        </row>
        <row r="553">
          <cell r="A553">
            <v>8320</v>
          </cell>
          <cell r="B553" t="str">
            <v>Generator</v>
          </cell>
          <cell r="C553" t="str">
            <v>hour</v>
          </cell>
          <cell r="D553">
            <v>435</v>
          </cell>
        </row>
        <row r="554">
          <cell r="A554">
            <v>8321</v>
          </cell>
          <cell r="B554" t="str">
            <v>Generator</v>
          </cell>
          <cell r="C554" t="str">
            <v>hour</v>
          </cell>
          <cell r="D554">
            <v>695</v>
          </cell>
        </row>
        <row r="555">
          <cell r="A555">
            <v>8330</v>
          </cell>
          <cell r="B555" t="str">
            <v>Graders</v>
          </cell>
          <cell r="C555" t="str">
            <v>hour</v>
          </cell>
          <cell r="D555">
            <v>40</v>
          </cell>
        </row>
        <row r="556">
          <cell r="A556">
            <v>8331</v>
          </cell>
          <cell r="B556" t="str">
            <v>Graders</v>
          </cell>
          <cell r="C556" t="str">
            <v>hour</v>
          </cell>
          <cell r="D556">
            <v>55</v>
          </cell>
        </row>
        <row r="557">
          <cell r="A557">
            <v>8332</v>
          </cell>
          <cell r="B557" t="str">
            <v>Graders</v>
          </cell>
          <cell r="C557" t="str">
            <v>hour</v>
          </cell>
          <cell r="D557">
            <v>80</v>
          </cell>
        </row>
        <row r="558">
          <cell r="A558">
            <v>8350</v>
          </cell>
          <cell r="B558" t="str">
            <v>Hose, Discharge</v>
          </cell>
          <cell r="C558" t="str">
            <v>hour</v>
          </cell>
          <cell r="D558">
            <v>0.13</v>
          </cell>
        </row>
        <row r="559">
          <cell r="A559">
            <v>8351</v>
          </cell>
          <cell r="B559" t="str">
            <v>Hose, Discharge</v>
          </cell>
          <cell r="C559" t="str">
            <v>hour</v>
          </cell>
          <cell r="D559">
            <v>0.19</v>
          </cell>
        </row>
        <row r="560">
          <cell r="A560">
            <v>8352</v>
          </cell>
          <cell r="B560" t="str">
            <v>Hose, Discharge</v>
          </cell>
          <cell r="C560" t="str">
            <v>hour</v>
          </cell>
          <cell r="D560">
            <v>0.5</v>
          </cell>
        </row>
        <row r="561">
          <cell r="A561">
            <v>8353</v>
          </cell>
          <cell r="B561" t="str">
            <v>Hose, Discharge</v>
          </cell>
          <cell r="C561" t="str">
            <v>hour</v>
          </cell>
          <cell r="D561">
            <v>0.75</v>
          </cell>
        </row>
        <row r="562">
          <cell r="A562">
            <v>8354</v>
          </cell>
          <cell r="B562" t="str">
            <v>Hose, Discharge</v>
          </cell>
          <cell r="C562" t="str">
            <v>hour</v>
          </cell>
          <cell r="D562">
            <v>1.35</v>
          </cell>
        </row>
        <row r="563">
          <cell r="A563">
            <v>8355</v>
          </cell>
          <cell r="B563" t="str">
            <v>Hose, Discharge</v>
          </cell>
          <cell r="C563" t="str">
            <v>hour</v>
          </cell>
          <cell r="D563">
            <v>2.2</v>
          </cell>
        </row>
        <row r="564">
          <cell r="A564">
            <v>8356</v>
          </cell>
          <cell r="B564" t="str">
            <v>Hose, Suction</v>
          </cell>
          <cell r="C564" t="str">
            <v>hour</v>
          </cell>
          <cell r="D564">
            <v>0.23</v>
          </cell>
        </row>
        <row r="565">
          <cell r="A565">
            <v>8357</v>
          </cell>
          <cell r="B565" t="str">
            <v>Hose, Suction</v>
          </cell>
          <cell r="C565" t="str">
            <v>hour</v>
          </cell>
          <cell r="D565">
            <v>0.43</v>
          </cell>
        </row>
        <row r="566">
          <cell r="A566">
            <v>8358</v>
          </cell>
          <cell r="B566" t="str">
            <v>Hose, Suction</v>
          </cell>
          <cell r="C566" t="str">
            <v>hour</v>
          </cell>
          <cell r="D566">
            <v>0.9</v>
          </cell>
        </row>
        <row r="567">
          <cell r="A567">
            <v>8359</v>
          </cell>
          <cell r="B567" t="str">
            <v>Hose, Suction</v>
          </cell>
          <cell r="C567" t="str">
            <v>hour</v>
          </cell>
          <cell r="D567">
            <v>1.35</v>
          </cell>
        </row>
        <row r="568">
          <cell r="A568">
            <v>8360</v>
          </cell>
          <cell r="B568" t="str">
            <v>Hose, Suction</v>
          </cell>
          <cell r="C568" t="str">
            <v>hour</v>
          </cell>
          <cell r="D568">
            <v>2.45</v>
          </cell>
        </row>
        <row r="569">
          <cell r="A569">
            <v>8361</v>
          </cell>
          <cell r="B569" t="str">
            <v>Hose, Suction</v>
          </cell>
          <cell r="C569" t="str">
            <v>hour</v>
          </cell>
          <cell r="D569">
            <v>3.9</v>
          </cell>
        </row>
        <row r="570">
          <cell r="A570">
            <v>8380</v>
          </cell>
          <cell r="B570" t="str">
            <v>Loader, Crawler</v>
          </cell>
          <cell r="C570" t="str">
            <v>hour</v>
          </cell>
          <cell r="D570">
            <v>13</v>
          </cell>
        </row>
        <row r="571">
          <cell r="A571">
            <v>8381</v>
          </cell>
          <cell r="B571" t="str">
            <v>Loader, Crawler</v>
          </cell>
          <cell r="C571" t="str">
            <v>hour</v>
          </cell>
          <cell r="D571">
            <v>22.5</v>
          </cell>
        </row>
        <row r="572">
          <cell r="A572">
            <v>8382</v>
          </cell>
          <cell r="B572" t="str">
            <v>Loader, Crawler</v>
          </cell>
          <cell r="C572" t="str">
            <v>hour</v>
          </cell>
          <cell r="D572">
            <v>48</v>
          </cell>
        </row>
        <row r="573">
          <cell r="A573">
            <v>8383</v>
          </cell>
          <cell r="B573" t="str">
            <v>Loader, Crawler</v>
          </cell>
          <cell r="C573" t="str">
            <v>hour</v>
          </cell>
          <cell r="D573">
            <v>85</v>
          </cell>
        </row>
        <row r="574">
          <cell r="A574">
            <v>8384</v>
          </cell>
          <cell r="B574" t="str">
            <v>Loader, Crawler</v>
          </cell>
          <cell r="C574" t="str">
            <v>hour</v>
          </cell>
          <cell r="D574">
            <v>125</v>
          </cell>
        </row>
        <row r="575">
          <cell r="A575">
            <v>8390</v>
          </cell>
          <cell r="B575" t="str">
            <v>Loader, Wheel</v>
          </cell>
          <cell r="C575" t="str">
            <v>hour</v>
          </cell>
          <cell r="D575">
            <v>17.5</v>
          </cell>
        </row>
        <row r="576">
          <cell r="A576">
            <v>8391</v>
          </cell>
          <cell r="B576" t="str">
            <v>Loader, Wheel</v>
          </cell>
          <cell r="C576" t="str">
            <v>hour</v>
          </cell>
          <cell r="D576">
            <v>25</v>
          </cell>
        </row>
        <row r="577">
          <cell r="A577">
            <v>8392</v>
          </cell>
          <cell r="B577" t="str">
            <v>Loader, Wheel</v>
          </cell>
          <cell r="C577" t="str">
            <v>hour</v>
          </cell>
          <cell r="D577">
            <v>34</v>
          </cell>
        </row>
        <row r="578">
          <cell r="A578">
            <v>8393</v>
          </cell>
          <cell r="B578" t="str">
            <v>Loader, Wheel</v>
          </cell>
          <cell r="C578" t="str">
            <v>hour</v>
          </cell>
          <cell r="D578">
            <v>47</v>
          </cell>
        </row>
        <row r="579">
          <cell r="A579">
            <v>8394</v>
          </cell>
          <cell r="B579" t="str">
            <v>Loader, Wheel</v>
          </cell>
          <cell r="C579" t="str">
            <v>hour</v>
          </cell>
          <cell r="D579">
            <v>60</v>
          </cell>
        </row>
        <row r="580">
          <cell r="A580">
            <v>8395</v>
          </cell>
          <cell r="B580" t="str">
            <v>Loader, Wheel</v>
          </cell>
          <cell r="C580" t="str">
            <v>hour</v>
          </cell>
          <cell r="D580">
            <v>80</v>
          </cell>
        </row>
        <row r="581">
          <cell r="A581">
            <v>8396</v>
          </cell>
          <cell r="B581" t="str">
            <v>Loader, Wheel</v>
          </cell>
          <cell r="C581" t="str">
            <v>hour</v>
          </cell>
          <cell r="D581">
            <v>95</v>
          </cell>
        </row>
        <row r="582">
          <cell r="A582">
            <v>8397</v>
          </cell>
          <cell r="B582" t="str">
            <v>Loader, Wheel</v>
          </cell>
          <cell r="C582" t="str">
            <v>hour</v>
          </cell>
          <cell r="D582">
            <v>110</v>
          </cell>
        </row>
        <row r="583">
          <cell r="A583">
            <v>8398</v>
          </cell>
          <cell r="B583" t="str">
            <v>Loader, Wheel</v>
          </cell>
          <cell r="C583" t="str">
            <v>hour</v>
          </cell>
          <cell r="D583">
            <v>160</v>
          </cell>
        </row>
        <row r="584">
          <cell r="A584">
            <v>8401</v>
          </cell>
          <cell r="B584" t="str">
            <v>Loader, Tractor, Wheel</v>
          </cell>
          <cell r="C584" t="str">
            <v>hour</v>
          </cell>
          <cell r="D584">
            <v>25</v>
          </cell>
        </row>
        <row r="585">
          <cell r="A585">
            <v>8410</v>
          </cell>
          <cell r="B585" t="str">
            <v>Mixer, Concrete Portable</v>
          </cell>
          <cell r="C585" t="str">
            <v>hour</v>
          </cell>
          <cell r="D585">
            <v>3.8</v>
          </cell>
        </row>
        <row r="586">
          <cell r="A586">
            <v>8411</v>
          </cell>
          <cell r="B586" t="str">
            <v>Mixer, Concrete Portable</v>
          </cell>
          <cell r="C586" t="str">
            <v>hour</v>
          </cell>
          <cell r="D586">
            <v>5</v>
          </cell>
        </row>
        <row r="587">
          <cell r="A587">
            <v>8412</v>
          </cell>
          <cell r="B587" t="str">
            <v>Mixer, Concrete, Trailer Mntd</v>
          </cell>
          <cell r="C587" t="str">
            <v>hour</v>
          </cell>
          <cell r="D587">
            <v>8.75</v>
          </cell>
        </row>
        <row r="588">
          <cell r="A588">
            <v>8413</v>
          </cell>
          <cell r="B588" t="str">
            <v>Mixer, Concrete, Trailer Mntd</v>
          </cell>
          <cell r="C588" t="str">
            <v>hour</v>
          </cell>
          <cell r="D588">
            <v>17</v>
          </cell>
        </row>
        <row r="589">
          <cell r="A589">
            <v>8419</v>
          </cell>
          <cell r="B589" t="str">
            <v>Breaker, Pavement, Hand-Held</v>
          </cell>
          <cell r="C589" t="str">
            <v>hour</v>
          </cell>
          <cell r="D589">
            <v>0.65</v>
          </cell>
        </row>
        <row r="590">
          <cell r="A590">
            <v>8420</v>
          </cell>
          <cell r="B590" t="str">
            <v>Breaker, Pavement</v>
          </cell>
          <cell r="C590" t="str">
            <v>hour</v>
          </cell>
          <cell r="D590">
            <v>35</v>
          </cell>
        </row>
        <row r="591">
          <cell r="A591">
            <v>8423</v>
          </cell>
          <cell r="B591" t="str">
            <v>Spreader, Chip</v>
          </cell>
          <cell r="C591" t="str">
            <v>hour</v>
          </cell>
          <cell r="D591">
            <v>60</v>
          </cell>
        </row>
        <row r="592">
          <cell r="A592">
            <v>8424</v>
          </cell>
          <cell r="B592" t="str">
            <v>Spreader, Chip</v>
          </cell>
          <cell r="C592" t="str">
            <v>hour</v>
          </cell>
          <cell r="D592">
            <v>95</v>
          </cell>
        </row>
        <row r="593">
          <cell r="A593">
            <v>8425</v>
          </cell>
          <cell r="B593" t="str">
            <v>Spreader, Chip, Mntd</v>
          </cell>
          <cell r="C593" t="str">
            <v>hour</v>
          </cell>
          <cell r="D593">
            <v>3.7</v>
          </cell>
        </row>
        <row r="594">
          <cell r="A594">
            <v>8430</v>
          </cell>
          <cell r="B594" t="str">
            <v>Paver, Asphalt, Towed</v>
          </cell>
          <cell r="C594" t="str">
            <v>hour</v>
          </cell>
          <cell r="D594">
            <v>7</v>
          </cell>
        </row>
        <row r="595">
          <cell r="A595">
            <v>8431</v>
          </cell>
          <cell r="B595" t="str">
            <v>Paver, Asphalt</v>
          </cell>
          <cell r="C595" t="str">
            <v>hour</v>
          </cell>
          <cell r="D595">
            <v>70</v>
          </cell>
        </row>
        <row r="596">
          <cell r="A596">
            <v>8432</v>
          </cell>
          <cell r="B596" t="str">
            <v>Paver, Asphalt</v>
          </cell>
          <cell r="C596" t="str">
            <v>hour</v>
          </cell>
          <cell r="D596">
            <v>120</v>
          </cell>
        </row>
        <row r="597">
          <cell r="A597">
            <v>8433</v>
          </cell>
          <cell r="B597" t="str">
            <v>Paver, Asphalt</v>
          </cell>
          <cell r="C597" t="str">
            <v>hour</v>
          </cell>
          <cell r="D597">
            <v>130</v>
          </cell>
        </row>
        <row r="598">
          <cell r="A598">
            <v>8434</v>
          </cell>
          <cell r="B598" t="str">
            <v>Paver, Asphalt</v>
          </cell>
          <cell r="C598" t="str">
            <v>hour</v>
          </cell>
          <cell r="D598">
            <v>150</v>
          </cell>
        </row>
        <row r="599">
          <cell r="A599">
            <v>8436</v>
          </cell>
          <cell r="B599" t="str">
            <v>Pick-up, Asphalt</v>
          </cell>
          <cell r="C599" t="str">
            <v>hour</v>
          </cell>
          <cell r="D599">
            <v>60</v>
          </cell>
        </row>
        <row r="600">
          <cell r="A600">
            <v>8437</v>
          </cell>
          <cell r="B600" t="str">
            <v>Pick-up, Asphalt</v>
          </cell>
          <cell r="C600" t="str">
            <v>hour</v>
          </cell>
          <cell r="D600">
            <v>85</v>
          </cell>
        </row>
        <row r="601">
          <cell r="A601">
            <v>8438</v>
          </cell>
          <cell r="B601" t="str">
            <v>Pick-up, Asphalt</v>
          </cell>
          <cell r="C601" t="str">
            <v>hour</v>
          </cell>
          <cell r="D601">
            <v>115</v>
          </cell>
        </row>
        <row r="602">
          <cell r="A602">
            <v>8439</v>
          </cell>
          <cell r="B602" t="str">
            <v>Pick-up, Asphalt</v>
          </cell>
          <cell r="C602" t="str">
            <v>hour</v>
          </cell>
          <cell r="D602">
            <v>145</v>
          </cell>
        </row>
        <row r="603">
          <cell r="A603">
            <v>8440</v>
          </cell>
          <cell r="B603" t="str">
            <v>Striper</v>
          </cell>
          <cell r="C603" t="str">
            <v>hour</v>
          </cell>
          <cell r="D603">
            <v>9.25</v>
          </cell>
        </row>
        <row r="604">
          <cell r="A604">
            <v>8441</v>
          </cell>
          <cell r="B604" t="str">
            <v>Striper</v>
          </cell>
          <cell r="C604" t="str">
            <v>hour</v>
          </cell>
          <cell r="D604">
            <v>21</v>
          </cell>
        </row>
        <row r="605">
          <cell r="A605">
            <v>8442</v>
          </cell>
          <cell r="B605" t="str">
            <v>Striper</v>
          </cell>
          <cell r="C605" t="str">
            <v>hour</v>
          </cell>
          <cell r="D605">
            <v>41</v>
          </cell>
        </row>
        <row r="606">
          <cell r="A606">
            <v>8445</v>
          </cell>
          <cell r="B606" t="str">
            <v>Striper, Truck Mntd</v>
          </cell>
          <cell r="C606" t="str">
            <v>hour</v>
          </cell>
          <cell r="D606">
            <v>85</v>
          </cell>
        </row>
        <row r="607">
          <cell r="A607">
            <v>8446</v>
          </cell>
          <cell r="B607" t="str">
            <v>Striper, Walk-behind</v>
          </cell>
          <cell r="C607" t="str">
            <v>hour</v>
          </cell>
          <cell r="D607">
            <v>3.8</v>
          </cell>
        </row>
        <row r="608">
          <cell r="A608">
            <v>8450</v>
          </cell>
          <cell r="B608" t="str">
            <v>Plow, Snow, Grader Mntd</v>
          </cell>
          <cell r="C608" t="str">
            <v>hour</v>
          </cell>
          <cell r="D608">
            <v>16</v>
          </cell>
        </row>
        <row r="609">
          <cell r="A609">
            <v>8451</v>
          </cell>
          <cell r="B609" t="str">
            <v>Plow, Snow, Grader Mntd</v>
          </cell>
          <cell r="C609" t="str">
            <v>hour</v>
          </cell>
          <cell r="D609">
            <v>24</v>
          </cell>
        </row>
        <row r="610">
          <cell r="A610">
            <v>8452</v>
          </cell>
          <cell r="B610" t="str">
            <v>Plow, Snow, Truck Mntd</v>
          </cell>
          <cell r="C610" t="str">
            <v>hour</v>
          </cell>
          <cell r="D610">
            <v>10.75</v>
          </cell>
        </row>
        <row r="611">
          <cell r="A611">
            <v>8453</v>
          </cell>
          <cell r="B611" t="str">
            <v>Plow, Snow, Truck Mntd</v>
          </cell>
          <cell r="C611" t="str">
            <v>hour</v>
          </cell>
          <cell r="D611">
            <v>18.5</v>
          </cell>
        </row>
        <row r="612">
          <cell r="A612">
            <v>8455</v>
          </cell>
          <cell r="B612" t="str">
            <v>Spreader, Sand</v>
          </cell>
          <cell r="C612" t="str">
            <v>hour</v>
          </cell>
          <cell r="D612">
            <v>3.3</v>
          </cell>
        </row>
        <row r="613">
          <cell r="A613">
            <v>8456</v>
          </cell>
          <cell r="B613" t="str">
            <v>Spreader, Sand</v>
          </cell>
          <cell r="C613" t="str">
            <v>hour</v>
          </cell>
          <cell r="D613">
            <v>5.5</v>
          </cell>
        </row>
        <row r="614">
          <cell r="A614">
            <v>8457</v>
          </cell>
          <cell r="B614" t="str">
            <v>Spreader, Sand</v>
          </cell>
          <cell r="C614" t="str">
            <v>hour</v>
          </cell>
          <cell r="D614">
            <v>7.5</v>
          </cell>
        </row>
        <row r="615">
          <cell r="A615">
            <v>8458</v>
          </cell>
          <cell r="B615" t="str">
            <v>Spreader, Chemical</v>
          </cell>
          <cell r="C615" t="str">
            <v>hour</v>
          </cell>
          <cell r="D615">
            <v>4.2</v>
          </cell>
        </row>
        <row r="616">
          <cell r="A616">
            <v>8470</v>
          </cell>
          <cell r="B616" t="str">
            <v>Pump</v>
          </cell>
          <cell r="C616" t="str">
            <v>hour</v>
          </cell>
          <cell r="D616">
            <v>2.15</v>
          </cell>
        </row>
        <row r="617">
          <cell r="A617">
            <v>8471</v>
          </cell>
          <cell r="B617" t="str">
            <v>Pump</v>
          </cell>
          <cell r="C617" t="str">
            <v>hour</v>
          </cell>
          <cell r="D617">
            <v>3.2</v>
          </cell>
        </row>
        <row r="618">
          <cell r="A618">
            <v>8472</v>
          </cell>
          <cell r="B618" t="str">
            <v>Pump</v>
          </cell>
          <cell r="C618" t="str">
            <v>hour</v>
          </cell>
          <cell r="D618">
            <v>4.1</v>
          </cell>
        </row>
        <row r="619">
          <cell r="A619">
            <v>8473</v>
          </cell>
          <cell r="B619" t="str">
            <v>Pump</v>
          </cell>
          <cell r="C619" t="str">
            <v>hour</v>
          </cell>
          <cell r="D619">
            <v>7.75</v>
          </cell>
        </row>
        <row r="620">
          <cell r="A620">
            <v>8474</v>
          </cell>
          <cell r="B620" t="str">
            <v>Pump</v>
          </cell>
          <cell r="C620" t="str">
            <v>hour</v>
          </cell>
          <cell r="D620">
            <v>9.25</v>
          </cell>
        </row>
        <row r="621">
          <cell r="A621">
            <v>8475</v>
          </cell>
          <cell r="B621" t="str">
            <v>Pump</v>
          </cell>
          <cell r="C621" t="str">
            <v>hour</v>
          </cell>
          <cell r="D621">
            <v>19.5</v>
          </cell>
        </row>
        <row r="622">
          <cell r="A622">
            <v>8476</v>
          </cell>
          <cell r="B622" t="str">
            <v>Pump</v>
          </cell>
          <cell r="C622" t="str">
            <v>hour</v>
          </cell>
          <cell r="D622">
            <v>23</v>
          </cell>
        </row>
        <row r="623">
          <cell r="A623">
            <v>8477</v>
          </cell>
          <cell r="B623" t="str">
            <v>Pump</v>
          </cell>
          <cell r="C623" t="str">
            <v>hour</v>
          </cell>
          <cell r="D623">
            <v>33</v>
          </cell>
        </row>
        <row r="624">
          <cell r="A624">
            <v>8478</v>
          </cell>
          <cell r="B624" t="str">
            <v>Pump</v>
          </cell>
          <cell r="C624" t="str">
            <v>hour</v>
          </cell>
          <cell r="D624">
            <v>38</v>
          </cell>
        </row>
        <row r="625">
          <cell r="A625">
            <v>8479</v>
          </cell>
          <cell r="B625" t="str">
            <v>Pump</v>
          </cell>
          <cell r="C625" t="str">
            <v>hour</v>
          </cell>
          <cell r="D625">
            <v>45</v>
          </cell>
        </row>
        <row r="626">
          <cell r="A626">
            <v>8480</v>
          </cell>
          <cell r="B626" t="str">
            <v>Pump</v>
          </cell>
          <cell r="C626" t="str">
            <v>hour</v>
          </cell>
          <cell r="D626">
            <v>85</v>
          </cell>
        </row>
        <row r="627">
          <cell r="A627">
            <v>8481</v>
          </cell>
          <cell r="B627" t="str">
            <v>Pump</v>
          </cell>
          <cell r="C627" t="str">
            <v>hour</v>
          </cell>
          <cell r="D627">
            <v>105</v>
          </cell>
        </row>
        <row r="628">
          <cell r="A628">
            <v>8482</v>
          </cell>
          <cell r="B628" t="str">
            <v>Pump</v>
          </cell>
          <cell r="C628" t="str">
            <v>hour</v>
          </cell>
          <cell r="D628">
            <v>130</v>
          </cell>
        </row>
        <row r="629">
          <cell r="A629">
            <v>8483</v>
          </cell>
          <cell r="B629" t="str">
            <v>Pump</v>
          </cell>
          <cell r="C629" t="str">
            <v>hour</v>
          </cell>
          <cell r="D629">
            <v>155</v>
          </cell>
        </row>
        <row r="630">
          <cell r="A630">
            <v>8484</v>
          </cell>
          <cell r="B630" t="str">
            <v>Pump</v>
          </cell>
          <cell r="C630" t="str">
            <v>hour</v>
          </cell>
          <cell r="D630">
            <v>175</v>
          </cell>
        </row>
        <row r="631">
          <cell r="A631">
            <v>8485</v>
          </cell>
          <cell r="B631" t="str">
            <v>Pump</v>
          </cell>
          <cell r="C631" t="str">
            <v>hour</v>
          </cell>
          <cell r="D631">
            <v>200</v>
          </cell>
        </row>
        <row r="632">
          <cell r="A632">
            <v>8486</v>
          </cell>
          <cell r="B632" t="str">
            <v>Aerial Lift, Truck Mntd</v>
          </cell>
          <cell r="C632" t="str">
            <v>hour</v>
          </cell>
          <cell r="D632">
            <v>6.75</v>
          </cell>
        </row>
        <row r="633">
          <cell r="A633">
            <v>8487</v>
          </cell>
          <cell r="B633" t="str">
            <v>Aerial Lift, Truck Mntd</v>
          </cell>
          <cell r="C633" t="str">
            <v>hour</v>
          </cell>
          <cell r="D633">
            <v>12.25</v>
          </cell>
        </row>
        <row r="634">
          <cell r="A634">
            <v>8488</v>
          </cell>
          <cell r="B634" t="str">
            <v>Aerial Lift, Truck Mntd</v>
          </cell>
          <cell r="C634" t="str">
            <v>hour</v>
          </cell>
          <cell r="D634">
            <v>23.5</v>
          </cell>
        </row>
        <row r="635">
          <cell r="A635">
            <v>8489</v>
          </cell>
          <cell r="B635" t="str">
            <v>Aerial Lift, Truck Mntd</v>
          </cell>
          <cell r="C635" t="str">
            <v>hour</v>
          </cell>
          <cell r="D635">
            <v>34</v>
          </cell>
        </row>
        <row r="636">
          <cell r="A636">
            <v>8490</v>
          </cell>
          <cell r="B636" t="str">
            <v>Aerial Lift, Self-Propelled</v>
          </cell>
          <cell r="C636" t="str">
            <v>hour</v>
          </cell>
          <cell r="D636">
            <v>8.25</v>
          </cell>
        </row>
        <row r="637">
          <cell r="A637">
            <v>8491</v>
          </cell>
          <cell r="B637" t="str">
            <v>Aerial Lift, Self-Propelled</v>
          </cell>
          <cell r="C637" t="str">
            <v>hour</v>
          </cell>
          <cell r="D637">
            <v>12.25</v>
          </cell>
        </row>
        <row r="638">
          <cell r="A638">
            <v>8492</v>
          </cell>
          <cell r="B638" t="str">
            <v>Aerial Lift, Self-Propelled</v>
          </cell>
          <cell r="C638" t="str">
            <v>hour</v>
          </cell>
          <cell r="D638">
            <v>22.5</v>
          </cell>
        </row>
        <row r="639">
          <cell r="A639">
            <v>8493</v>
          </cell>
          <cell r="B639" t="str">
            <v>Aerial Lift, Self-Propelled</v>
          </cell>
          <cell r="C639" t="str">
            <v>hour</v>
          </cell>
          <cell r="D639">
            <v>60</v>
          </cell>
        </row>
        <row r="640">
          <cell r="A640">
            <v>8494</v>
          </cell>
          <cell r="B640" t="str">
            <v>Aerial Lift, Self-Propelled</v>
          </cell>
          <cell r="C640" t="str">
            <v>hour</v>
          </cell>
          <cell r="D640">
            <v>70</v>
          </cell>
        </row>
        <row r="641">
          <cell r="A641">
            <v>8496</v>
          </cell>
          <cell r="B641" t="str">
            <v>Crane, Truck Mntd</v>
          </cell>
          <cell r="C641" t="str">
            <v>hour</v>
          </cell>
          <cell r="D641">
            <v>10</v>
          </cell>
        </row>
        <row r="642">
          <cell r="A642">
            <v>8497</v>
          </cell>
          <cell r="B642" t="str">
            <v>Crane, Truck Mntd</v>
          </cell>
          <cell r="C642" t="str">
            <v>hour</v>
          </cell>
          <cell r="D642">
            <v>16</v>
          </cell>
        </row>
        <row r="643">
          <cell r="A643">
            <v>8498</v>
          </cell>
          <cell r="B643" t="str">
            <v>Crane, Truck Mntd</v>
          </cell>
          <cell r="C643" t="str">
            <v>hour</v>
          </cell>
          <cell r="D643">
            <v>30</v>
          </cell>
        </row>
        <row r="644">
          <cell r="A644">
            <v>8500</v>
          </cell>
          <cell r="B644" t="str">
            <v>Crane</v>
          </cell>
          <cell r="C644" t="str">
            <v>hour</v>
          </cell>
          <cell r="D644">
            <v>31</v>
          </cell>
        </row>
        <row r="645">
          <cell r="A645">
            <v>8501</v>
          </cell>
          <cell r="B645" t="str">
            <v>Crane</v>
          </cell>
          <cell r="C645" t="str">
            <v>hour</v>
          </cell>
          <cell r="D645">
            <v>65</v>
          </cell>
        </row>
        <row r="646">
          <cell r="A646">
            <v>8502</v>
          </cell>
          <cell r="B646" t="str">
            <v>Crane</v>
          </cell>
          <cell r="C646" t="str">
            <v>hour</v>
          </cell>
          <cell r="D646">
            <v>100</v>
          </cell>
        </row>
        <row r="647">
          <cell r="A647">
            <v>8503</v>
          </cell>
          <cell r="B647" t="str">
            <v>Crane</v>
          </cell>
          <cell r="C647" t="str">
            <v>hour</v>
          </cell>
          <cell r="D647">
            <v>175</v>
          </cell>
        </row>
        <row r="648">
          <cell r="A648">
            <v>8504</v>
          </cell>
          <cell r="B648" t="str">
            <v>Crane</v>
          </cell>
          <cell r="C648" t="str">
            <v>hour</v>
          </cell>
          <cell r="D648">
            <v>230</v>
          </cell>
        </row>
        <row r="649">
          <cell r="A649">
            <v>8510</v>
          </cell>
          <cell r="B649" t="str">
            <v>Saw, Concrete</v>
          </cell>
          <cell r="C649" t="str">
            <v>hour</v>
          </cell>
          <cell r="D649">
            <v>7</v>
          </cell>
        </row>
        <row r="650">
          <cell r="A650">
            <v>8511</v>
          </cell>
          <cell r="B650" t="str">
            <v>Saw, Concrete</v>
          </cell>
          <cell r="C650" t="str">
            <v>hour</v>
          </cell>
          <cell r="D650">
            <v>16.5</v>
          </cell>
        </row>
        <row r="651">
          <cell r="A651">
            <v>8512</v>
          </cell>
          <cell r="B651" t="str">
            <v>Saw, Concrete</v>
          </cell>
          <cell r="C651" t="str">
            <v>hour</v>
          </cell>
          <cell r="D651">
            <v>28</v>
          </cell>
        </row>
        <row r="652">
          <cell r="A652">
            <v>8513</v>
          </cell>
          <cell r="B652" t="str">
            <v>Saw, Rock</v>
          </cell>
          <cell r="C652" t="str">
            <v>hour</v>
          </cell>
          <cell r="D652">
            <v>38</v>
          </cell>
        </row>
        <row r="653">
          <cell r="A653">
            <v>8514</v>
          </cell>
          <cell r="B653" t="str">
            <v>Saw, Rock</v>
          </cell>
          <cell r="C653" t="str">
            <v>hour</v>
          </cell>
          <cell r="D653">
            <v>70</v>
          </cell>
        </row>
        <row r="654">
          <cell r="A654">
            <v>8517</v>
          </cell>
          <cell r="B654" t="str">
            <v>Jackhammer (Dry)</v>
          </cell>
          <cell r="C654" t="str">
            <v>hour</v>
          </cell>
          <cell r="D654">
            <v>1</v>
          </cell>
        </row>
        <row r="655">
          <cell r="A655">
            <v>8518</v>
          </cell>
          <cell r="B655" t="str">
            <v>Jackhammer (Wet)</v>
          </cell>
          <cell r="C655" t="str">
            <v>hour</v>
          </cell>
          <cell r="D655">
            <v>1.15</v>
          </cell>
        </row>
        <row r="656">
          <cell r="A656">
            <v>8521</v>
          </cell>
          <cell r="B656" t="str">
            <v>Scraper</v>
          </cell>
          <cell r="C656" t="str">
            <v>hour</v>
          </cell>
          <cell r="D656">
            <v>105</v>
          </cell>
        </row>
        <row r="657">
          <cell r="A657">
            <v>8522</v>
          </cell>
          <cell r="B657" t="str">
            <v>Scraper</v>
          </cell>
          <cell r="C657" t="str">
            <v>hour</v>
          </cell>
          <cell r="D657">
            <v>150</v>
          </cell>
        </row>
        <row r="658">
          <cell r="A658">
            <v>8523</v>
          </cell>
          <cell r="B658" t="str">
            <v>Scraper</v>
          </cell>
          <cell r="C658" t="str">
            <v>hour</v>
          </cell>
          <cell r="D658">
            <v>220</v>
          </cell>
        </row>
        <row r="659">
          <cell r="A659">
            <v>8524</v>
          </cell>
          <cell r="B659" t="str">
            <v>Scraper</v>
          </cell>
          <cell r="C659" t="str">
            <v>hour</v>
          </cell>
          <cell r="D659">
            <v>270</v>
          </cell>
        </row>
        <row r="660">
          <cell r="A660">
            <v>8540</v>
          </cell>
          <cell r="B660" t="str">
            <v>Loader, Skid-Steer</v>
          </cell>
          <cell r="C660" t="str">
            <v>hour</v>
          </cell>
          <cell r="D660">
            <v>12.25</v>
          </cell>
        </row>
        <row r="661">
          <cell r="A661">
            <v>8541</v>
          </cell>
          <cell r="B661" t="str">
            <v>Loader, Skid-Steer</v>
          </cell>
          <cell r="C661" t="str">
            <v>hour</v>
          </cell>
          <cell r="D661">
            <v>21</v>
          </cell>
        </row>
        <row r="662">
          <cell r="A662">
            <v>8542</v>
          </cell>
          <cell r="B662" t="str">
            <v>Loader, Skid-Steer</v>
          </cell>
          <cell r="C662" t="str">
            <v>hour</v>
          </cell>
          <cell r="D662">
            <v>26</v>
          </cell>
        </row>
        <row r="663">
          <cell r="A663">
            <v>8550</v>
          </cell>
          <cell r="B663" t="str">
            <v>Snow Blower, Truck Mntd</v>
          </cell>
          <cell r="C663" t="str">
            <v>hour</v>
          </cell>
          <cell r="D663">
            <v>42</v>
          </cell>
        </row>
        <row r="664">
          <cell r="A664">
            <v>8551</v>
          </cell>
          <cell r="B664" t="str">
            <v>Snow Blower, Truck Mntd</v>
          </cell>
          <cell r="C664" t="str">
            <v>hour</v>
          </cell>
          <cell r="D664">
            <v>80</v>
          </cell>
        </row>
        <row r="665">
          <cell r="A665">
            <v>8552</v>
          </cell>
          <cell r="B665" t="str">
            <v>Snow Blower, Truck Mntd</v>
          </cell>
          <cell r="C665" t="str">
            <v>hour</v>
          </cell>
          <cell r="D665">
            <v>125</v>
          </cell>
        </row>
        <row r="666">
          <cell r="A666">
            <v>8553</v>
          </cell>
          <cell r="B666" t="str">
            <v>Snow Blower, Truck Mntd</v>
          </cell>
          <cell r="C666" t="str">
            <v>hour</v>
          </cell>
          <cell r="D666">
            <v>140</v>
          </cell>
        </row>
        <row r="667">
          <cell r="A667">
            <v>8558</v>
          </cell>
          <cell r="B667" t="str">
            <v>Snow Thrower, Walk Behind</v>
          </cell>
          <cell r="C667" t="str">
            <v>hour</v>
          </cell>
          <cell r="D667">
            <v>3.6</v>
          </cell>
        </row>
        <row r="668">
          <cell r="A668">
            <v>8559</v>
          </cell>
          <cell r="B668" t="str">
            <v>Snow Thrower, Walk Behind</v>
          </cell>
          <cell r="C668" t="str">
            <v>hour</v>
          </cell>
          <cell r="D668">
            <v>8</v>
          </cell>
        </row>
        <row r="669">
          <cell r="A669">
            <v>8560</v>
          </cell>
          <cell r="B669" t="str">
            <v>Snow Blower</v>
          </cell>
          <cell r="C669" t="str">
            <v>hour</v>
          </cell>
          <cell r="D669">
            <v>160</v>
          </cell>
        </row>
        <row r="670">
          <cell r="A670">
            <v>8561</v>
          </cell>
          <cell r="B670" t="str">
            <v>Snow Blower</v>
          </cell>
          <cell r="C670" t="str">
            <v>hour</v>
          </cell>
          <cell r="D670">
            <v>180</v>
          </cell>
        </row>
        <row r="671">
          <cell r="A671">
            <v>8562</v>
          </cell>
          <cell r="B671" t="str">
            <v>Snow Blower</v>
          </cell>
          <cell r="C671" t="str">
            <v>hour</v>
          </cell>
          <cell r="D671">
            <v>200</v>
          </cell>
        </row>
        <row r="672">
          <cell r="A672">
            <v>8570</v>
          </cell>
          <cell r="B672" t="str">
            <v>Loader-Backhoe, Wheel</v>
          </cell>
          <cell r="C672" t="str">
            <v>hour</v>
          </cell>
          <cell r="D672">
            <v>15.5</v>
          </cell>
        </row>
        <row r="673">
          <cell r="A673">
            <v>8571</v>
          </cell>
          <cell r="B673" t="str">
            <v>Loader-Backhoe, Wheel</v>
          </cell>
          <cell r="C673" t="str">
            <v>hour</v>
          </cell>
          <cell r="D673">
            <v>28</v>
          </cell>
        </row>
        <row r="674">
          <cell r="A674">
            <v>8572</v>
          </cell>
          <cell r="B674" t="str">
            <v>Loader-Backhoe, Wheel</v>
          </cell>
          <cell r="C674" t="str">
            <v>hour</v>
          </cell>
          <cell r="D674">
            <v>39</v>
          </cell>
        </row>
        <row r="675">
          <cell r="A675">
            <v>8573</v>
          </cell>
          <cell r="B675" t="str">
            <v>Loader-Backhoe, Wheel</v>
          </cell>
          <cell r="C675" t="str">
            <v>hour</v>
          </cell>
          <cell r="D675">
            <v>44</v>
          </cell>
        </row>
        <row r="676">
          <cell r="A676">
            <v>8580</v>
          </cell>
          <cell r="B676" t="str">
            <v>Distributor, Asphalt</v>
          </cell>
          <cell r="C676" t="str">
            <v>hour</v>
          </cell>
          <cell r="D676">
            <v>13</v>
          </cell>
        </row>
        <row r="677">
          <cell r="A677">
            <v>8581</v>
          </cell>
          <cell r="B677" t="str">
            <v>Distributor, Asphalt</v>
          </cell>
          <cell r="C677" t="str">
            <v>hour</v>
          </cell>
          <cell r="D677">
            <v>20</v>
          </cell>
        </row>
        <row r="678">
          <cell r="A678">
            <v>8582</v>
          </cell>
          <cell r="B678" t="str">
            <v>Distributor, Asphalt</v>
          </cell>
          <cell r="C678" t="str">
            <v>hour</v>
          </cell>
          <cell r="D678">
            <v>25</v>
          </cell>
        </row>
        <row r="679">
          <cell r="A679">
            <v>8590</v>
          </cell>
          <cell r="B679" t="str">
            <v>Trailer, Dump</v>
          </cell>
          <cell r="C679" t="str">
            <v>hour</v>
          </cell>
          <cell r="D679">
            <v>8</v>
          </cell>
        </row>
        <row r="680">
          <cell r="A680">
            <v>8591</v>
          </cell>
          <cell r="B680" t="str">
            <v>Trailer, Dump</v>
          </cell>
          <cell r="C680" t="str">
            <v>hour</v>
          </cell>
          <cell r="D680">
            <v>14</v>
          </cell>
        </row>
        <row r="681">
          <cell r="A681">
            <v>8600</v>
          </cell>
          <cell r="B681" t="str">
            <v>Trailer, Equipment</v>
          </cell>
          <cell r="C681" t="str">
            <v>hour</v>
          </cell>
          <cell r="D681">
            <v>10.25</v>
          </cell>
        </row>
        <row r="682">
          <cell r="A682">
            <v>8601</v>
          </cell>
          <cell r="B682" t="str">
            <v>Trailer, Equipment</v>
          </cell>
          <cell r="C682" t="str">
            <v>hour</v>
          </cell>
          <cell r="D682">
            <v>12.5</v>
          </cell>
        </row>
        <row r="683">
          <cell r="A683">
            <v>8602</v>
          </cell>
          <cell r="B683" t="str">
            <v>Trailer, Equipment</v>
          </cell>
          <cell r="C683" t="str">
            <v>hour</v>
          </cell>
          <cell r="D683">
            <v>15</v>
          </cell>
        </row>
        <row r="684">
          <cell r="A684">
            <v>8603</v>
          </cell>
          <cell r="B684" t="str">
            <v>Trailer, Equipment</v>
          </cell>
          <cell r="C684" t="str">
            <v>hour</v>
          </cell>
          <cell r="D684">
            <v>20.5</v>
          </cell>
        </row>
        <row r="685">
          <cell r="A685">
            <v>8610</v>
          </cell>
          <cell r="B685" t="str">
            <v>Trailer, Water</v>
          </cell>
          <cell r="C685" t="str">
            <v>hour</v>
          </cell>
          <cell r="D685">
            <v>11</v>
          </cell>
        </row>
        <row r="686">
          <cell r="A686">
            <v>8611</v>
          </cell>
          <cell r="B686" t="str">
            <v>Trailer, Water</v>
          </cell>
          <cell r="C686" t="str">
            <v>hour</v>
          </cell>
          <cell r="D686">
            <v>14</v>
          </cell>
        </row>
        <row r="687">
          <cell r="A687">
            <v>8612</v>
          </cell>
          <cell r="B687" t="str">
            <v>Trailer, Water</v>
          </cell>
          <cell r="C687" t="str">
            <v>hour</v>
          </cell>
          <cell r="D687">
            <v>16.5</v>
          </cell>
        </row>
        <row r="688">
          <cell r="A688">
            <v>8613</v>
          </cell>
          <cell r="B688" t="str">
            <v>Trailer, Water</v>
          </cell>
          <cell r="C688" t="str">
            <v>hour</v>
          </cell>
          <cell r="D688">
            <v>20.5</v>
          </cell>
        </row>
        <row r="689">
          <cell r="A689">
            <v>8620</v>
          </cell>
          <cell r="B689" t="str">
            <v>Tub Grinder</v>
          </cell>
          <cell r="C689" t="str">
            <v>hour</v>
          </cell>
          <cell r="D689">
            <v>95</v>
          </cell>
        </row>
        <row r="690">
          <cell r="A690">
            <v>8621</v>
          </cell>
          <cell r="B690" t="str">
            <v>Tub Grinder</v>
          </cell>
          <cell r="C690" t="str">
            <v>hour</v>
          </cell>
          <cell r="D690">
            <v>140</v>
          </cell>
        </row>
        <row r="691">
          <cell r="A691">
            <v>8622</v>
          </cell>
          <cell r="B691" t="str">
            <v>Tub Grinder</v>
          </cell>
          <cell r="C691" t="str">
            <v>hour</v>
          </cell>
          <cell r="D691">
            <v>175</v>
          </cell>
        </row>
        <row r="692">
          <cell r="A692">
            <v>8623</v>
          </cell>
          <cell r="B692" t="str">
            <v>Tub Grinder</v>
          </cell>
          <cell r="C692" t="str">
            <v>hour</v>
          </cell>
          <cell r="D692">
            <v>275</v>
          </cell>
        </row>
        <row r="693">
          <cell r="A693">
            <v>8630</v>
          </cell>
          <cell r="B693" t="str">
            <v>Sprayer, Seed</v>
          </cell>
          <cell r="C693" t="str">
            <v>hour</v>
          </cell>
          <cell r="D693">
            <v>10.75</v>
          </cell>
        </row>
        <row r="694">
          <cell r="A694">
            <v>8631</v>
          </cell>
          <cell r="B694" t="str">
            <v>Sprayer, Seed</v>
          </cell>
          <cell r="C694" t="str">
            <v>hour</v>
          </cell>
          <cell r="D694">
            <v>16.5</v>
          </cell>
        </row>
        <row r="695">
          <cell r="A695">
            <v>8632</v>
          </cell>
          <cell r="B695" t="str">
            <v>Sprayer, Seed</v>
          </cell>
          <cell r="C695" t="str">
            <v>hour</v>
          </cell>
          <cell r="D695">
            <v>32</v>
          </cell>
        </row>
        <row r="696">
          <cell r="A696">
            <v>8633</v>
          </cell>
          <cell r="B696" t="str">
            <v>Mulcher, Trailer Mntd</v>
          </cell>
          <cell r="C696" t="str">
            <v>hour</v>
          </cell>
          <cell r="D696">
            <v>12</v>
          </cell>
        </row>
        <row r="697">
          <cell r="A697">
            <v>8634</v>
          </cell>
          <cell r="B697" t="str">
            <v>Mulcher, Trailer Mntd</v>
          </cell>
          <cell r="C697" t="str">
            <v>hour</v>
          </cell>
          <cell r="D697">
            <v>18.5</v>
          </cell>
        </row>
        <row r="698">
          <cell r="A698">
            <v>8635</v>
          </cell>
          <cell r="B698" t="str">
            <v>Mulcher, Trailer Mntd</v>
          </cell>
          <cell r="C698" t="str">
            <v>hour</v>
          </cell>
          <cell r="D698">
            <v>31</v>
          </cell>
        </row>
        <row r="699">
          <cell r="A699">
            <v>8640</v>
          </cell>
          <cell r="B699" t="str">
            <v>Trailer, Office</v>
          </cell>
          <cell r="C699" t="str">
            <v>hour</v>
          </cell>
          <cell r="D699">
            <v>1.7</v>
          </cell>
        </row>
        <row r="700">
          <cell r="A700">
            <v>8641</v>
          </cell>
          <cell r="B700" t="str">
            <v>Trailer, Office</v>
          </cell>
          <cell r="C700" t="str">
            <v>hour</v>
          </cell>
          <cell r="D700">
            <v>1.75</v>
          </cell>
        </row>
        <row r="701">
          <cell r="A701">
            <v>8642</v>
          </cell>
          <cell r="B701" t="str">
            <v>Trailer, Office</v>
          </cell>
          <cell r="C701" t="str">
            <v>hour</v>
          </cell>
          <cell r="D701">
            <v>2.6</v>
          </cell>
        </row>
        <row r="702">
          <cell r="A702">
            <v>8650</v>
          </cell>
          <cell r="B702" t="str">
            <v>Trencher</v>
          </cell>
          <cell r="C702" t="str">
            <v>hour</v>
          </cell>
          <cell r="D702">
            <v>13</v>
          </cell>
        </row>
        <row r="703">
          <cell r="A703">
            <v>8651</v>
          </cell>
          <cell r="B703" t="str">
            <v>Trencher</v>
          </cell>
          <cell r="C703" t="str">
            <v>hour</v>
          </cell>
          <cell r="D703">
            <v>29</v>
          </cell>
        </row>
        <row r="704">
          <cell r="A704">
            <v>8660</v>
          </cell>
          <cell r="B704" t="str">
            <v>Plow, Cable</v>
          </cell>
          <cell r="C704" t="str">
            <v>hour</v>
          </cell>
          <cell r="D704">
            <v>12</v>
          </cell>
        </row>
        <row r="705">
          <cell r="A705">
            <v>8661</v>
          </cell>
          <cell r="B705" t="str">
            <v>Plow, Cable</v>
          </cell>
          <cell r="C705" t="str">
            <v>hour</v>
          </cell>
          <cell r="D705">
            <v>32</v>
          </cell>
        </row>
        <row r="706">
          <cell r="A706">
            <v>8662</v>
          </cell>
          <cell r="B706" t="str">
            <v>Plow, Cable</v>
          </cell>
          <cell r="C706" t="str">
            <v>hour</v>
          </cell>
          <cell r="D706">
            <v>37</v>
          </cell>
        </row>
        <row r="707">
          <cell r="A707">
            <v>8670</v>
          </cell>
          <cell r="B707" t="str">
            <v>Derrick, Hydraulic Digger</v>
          </cell>
          <cell r="C707" t="str">
            <v>hour</v>
          </cell>
          <cell r="D707">
            <v>21</v>
          </cell>
        </row>
        <row r="708">
          <cell r="A708">
            <v>8671</v>
          </cell>
          <cell r="B708" t="str">
            <v>Derrick, Hydraulic Digger</v>
          </cell>
          <cell r="C708" t="str">
            <v>hour</v>
          </cell>
          <cell r="D708">
            <v>39</v>
          </cell>
        </row>
        <row r="709">
          <cell r="A709">
            <v>8680</v>
          </cell>
          <cell r="B709" t="str">
            <v>Truck, Concrete Mixer</v>
          </cell>
          <cell r="C709" t="str">
            <v>hour</v>
          </cell>
          <cell r="D709">
            <v>90</v>
          </cell>
        </row>
        <row r="710">
          <cell r="A710">
            <v>8690</v>
          </cell>
          <cell r="B710" t="str">
            <v>Truck, Fire</v>
          </cell>
          <cell r="C710" t="str">
            <v>hour</v>
          </cell>
          <cell r="D710">
            <v>75</v>
          </cell>
        </row>
        <row r="711">
          <cell r="A711">
            <v>8691</v>
          </cell>
          <cell r="B711" t="str">
            <v>Truck, Fire</v>
          </cell>
          <cell r="C711" t="str">
            <v>hour</v>
          </cell>
          <cell r="D711">
            <v>90</v>
          </cell>
        </row>
        <row r="712">
          <cell r="A712">
            <v>8692</v>
          </cell>
          <cell r="B712" t="str">
            <v>Truck, Fire</v>
          </cell>
          <cell r="C712" t="str">
            <v>hour</v>
          </cell>
          <cell r="D712">
            <v>95</v>
          </cell>
        </row>
        <row r="713">
          <cell r="A713">
            <v>8693</v>
          </cell>
          <cell r="B713" t="str">
            <v>Truck, Fire</v>
          </cell>
          <cell r="C713" t="str">
            <v>hour</v>
          </cell>
          <cell r="D713">
            <v>105</v>
          </cell>
        </row>
        <row r="714">
          <cell r="A714">
            <v>8694</v>
          </cell>
          <cell r="B714" t="str">
            <v>Truck, Fire Ladder</v>
          </cell>
          <cell r="C714" t="str">
            <v>hour</v>
          </cell>
          <cell r="D714">
            <v>145</v>
          </cell>
        </row>
        <row r="715">
          <cell r="A715">
            <v>8695</v>
          </cell>
          <cell r="B715" t="str">
            <v>Truck, Fire Ladder</v>
          </cell>
          <cell r="C715" t="str">
            <v>hour</v>
          </cell>
          <cell r="D715">
            <v>175</v>
          </cell>
        </row>
        <row r="716">
          <cell r="A716">
            <v>8700</v>
          </cell>
          <cell r="B716" t="str">
            <v>Truck, Flatbed</v>
          </cell>
          <cell r="C716" t="str">
            <v>hour</v>
          </cell>
          <cell r="D716">
            <v>25</v>
          </cell>
        </row>
        <row r="717">
          <cell r="A717">
            <v>8701</v>
          </cell>
          <cell r="B717" t="str">
            <v>Truck, Flatbed</v>
          </cell>
          <cell r="C717" t="str">
            <v>hour</v>
          </cell>
          <cell r="D717">
            <v>28</v>
          </cell>
        </row>
        <row r="718">
          <cell r="A718">
            <v>8702</v>
          </cell>
          <cell r="B718" t="str">
            <v>Truck, Flatbed</v>
          </cell>
          <cell r="C718" t="str">
            <v>hour</v>
          </cell>
          <cell r="D718">
            <v>31</v>
          </cell>
        </row>
        <row r="719">
          <cell r="A719">
            <v>8703</v>
          </cell>
          <cell r="B719" t="str">
            <v>Truck, Flatbed</v>
          </cell>
          <cell r="C719" t="str">
            <v>hour</v>
          </cell>
          <cell r="D719">
            <v>55</v>
          </cell>
        </row>
        <row r="720">
          <cell r="A720">
            <v>8712</v>
          </cell>
          <cell r="B720" t="str">
            <v>Cleaner, Sewer/Catch Basin</v>
          </cell>
          <cell r="C720" t="str">
            <v>hour</v>
          </cell>
          <cell r="D720">
            <v>16</v>
          </cell>
        </row>
        <row r="721">
          <cell r="A721">
            <v>8713</v>
          </cell>
          <cell r="B721" t="str">
            <v>Cleaner, Sewer/Catch Basin</v>
          </cell>
          <cell r="C721" t="str">
            <v>hour</v>
          </cell>
          <cell r="D721">
            <v>21.5</v>
          </cell>
        </row>
        <row r="722">
          <cell r="A722">
            <v>8720</v>
          </cell>
          <cell r="B722" t="str">
            <v>Truck, Dump</v>
          </cell>
          <cell r="C722" t="str">
            <v>hour</v>
          </cell>
          <cell r="D722">
            <v>43</v>
          </cell>
        </row>
        <row r="723">
          <cell r="A723">
            <v>8721</v>
          </cell>
          <cell r="B723" t="str">
            <v>Truck, Dump</v>
          </cell>
          <cell r="C723" t="str">
            <v>hour</v>
          </cell>
          <cell r="D723">
            <v>60</v>
          </cell>
        </row>
        <row r="724">
          <cell r="A724">
            <v>8722</v>
          </cell>
          <cell r="B724" t="str">
            <v>Truck, Dump</v>
          </cell>
          <cell r="C724" t="str">
            <v>hour</v>
          </cell>
          <cell r="D724">
            <v>75</v>
          </cell>
        </row>
        <row r="725">
          <cell r="A725">
            <v>8723</v>
          </cell>
          <cell r="B725" t="str">
            <v>Truck, Dump</v>
          </cell>
          <cell r="C725" t="str">
            <v>hour</v>
          </cell>
          <cell r="D725">
            <v>80</v>
          </cell>
        </row>
        <row r="726">
          <cell r="A726">
            <v>8724</v>
          </cell>
          <cell r="B726" t="str">
            <v>Truck, Dump, Off Highway</v>
          </cell>
          <cell r="C726" t="str">
            <v>hour</v>
          </cell>
          <cell r="D726">
            <v>115</v>
          </cell>
        </row>
        <row r="727">
          <cell r="A727">
            <v>8730</v>
          </cell>
          <cell r="B727" t="str">
            <v>Truck, Garbage</v>
          </cell>
          <cell r="C727" t="str">
            <v>hour</v>
          </cell>
          <cell r="D727">
            <v>55</v>
          </cell>
        </row>
        <row r="728">
          <cell r="A728">
            <v>8731</v>
          </cell>
          <cell r="B728" t="str">
            <v>Truck, Garbage</v>
          </cell>
          <cell r="C728" t="str">
            <v>hour</v>
          </cell>
          <cell r="D728">
            <v>60</v>
          </cell>
        </row>
        <row r="729">
          <cell r="A729">
            <v>8750</v>
          </cell>
          <cell r="B729" t="str">
            <v>Vehicle, Small</v>
          </cell>
          <cell r="C729" t="str">
            <v>hour</v>
          </cell>
          <cell r="D729">
            <v>8</v>
          </cell>
        </row>
        <row r="730">
          <cell r="A730">
            <v>8753</v>
          </cell>
          <cell r="B730" t="str">
            <v>Vehicle, Recreational</v>
          </cell>
          <cell r="C730" t="str">
            <v>hour</v>
          </cell>
          <cell r="D730">
            <v>3.5</v>
          </cell>
        </row>
        <row r="731">
          <cell r="A731">
            <v>8755</v>
          </cell>
          <cell r="B731" t="str">
            <v>Golf Cart</v>
          </cell>
          <cell r="C731" t="str">
            <v>hour</v>
          </cell>
          <cell r="D731">
            <v>3.3</v>
          </cell>
        </row>
        <row r="732">
          <cell r="A732">
            <v>8761</v>
          </cell>
          <cell r="B732" t="str">
            <v>Vibrator, Concrete</v>
          </cell>
          <cell r="C732" t="str">
            <v>hour</v>
          </cell>
          <cell r="D732">
            <v>1.15</v>
          </cell>
        </row>
        <row r="733">
          <cell r="A733">
            <v>8770</v>
          </cell>
          <cell r="B733" t="str">
            <v>Welder, Portable</v>
          </cell>
          <cell r="C733" t="str">
            <v>hour</v>
          </cell>
          <cell r="D733">
            <v>6.75</v>
          </cell>
        </row>
        <row r="734">
          <cell r="A734">
            <v>8771</v>
          </cell>
          <cell r="B734" t="str">
            <v>Welder, Portable</v>
          </cell>
          <cell r="C734" t="str">
            <v>hour</v>
          </cell>
          <cell r="D734">
            <v>16</v>
          </cell>
        </row>
        <row r="735">
          <cell r="A735">
            <v>8772</v>
          </cell>
          <cell r="B735" t="str">
            <v>Welder, Portable</v>
          </cell>
          <cell r="C735" t="str">
            <v>hour</v>
          </cell>
          <cell r="D735">
            <v>23</v>
          </cell>
        </row>
        <row r="736">
          <cell r="A736">
            <v>8773</v>
          </cell>
          <cell r="B736" t="str">
            <v>Welder, Portable</v>
          </cell>
          <cell r="C736" t="str">
            <v>hour</v>
          </cell>
          <cell r="D736">
            <v>31</v>
          </cell>
        </row>
        <row r="737">
          <cell r="A737">
            <v>8780</v>
          </cell>
          <cell r="B737" t="str">
            <v>Truck, Water</v>
          </cell>
          <cell r="C737" t="str">
            <v>hour</v>
          </cell>
          <cell r="D737">
            <v>38</v>
          </cell>
        </row>
        <row r="738">
          <cell r="A738">
            <v>8781</v>
          </cell>
          <cell r="B738" t="str">
            <v>Truck, Water</v>
          </cell>
          <cell r="C738" t="str">
            <v>hour</v>
          </cell>
          <cell r="D738">
            <v>50</v>
          </cell>
        </row>
        <row r="739">
          <cell r="A739">
            <v>8790</v>
          </cell>
          <cell r="B739" t="str">
            <v>Truck, Tractor</v>
          </cell>
          <cell r="C739" t="str">
            <v>hour</v>
          </cell>
          <cell r="D739">
            <v>38</v>
          </cell>
        </row>
        <row r="740">
          <cell r="A740">
            <v>8791</v>
          </cell>
          <cell r="B740" t="str">
            <v>Truck, Tractor</v>
          </cell>
          <cell r="C740" t="str">
            <v>hour</v>
          </cell>
          <cell r="D740">
            <v>55</v>
          </cell>
        </row>
        <row r="741">
          <cell r="A741">
            <v>8792</v>
          </cell>
          <cell r="B741" t="str">
            <v>Truck, Tractor</v>
          </cell>
          <cell r="C741" t="str">
            <v>hour</v>
          </cell>
          <cell r="D741">
            <v>70</v>
          </cell>
        </row>
        <row r="742">
          <cell r="A742">
            <v>8800</v>
          </cell>
          <cell r="B742" t="str">
            <v>Truck, Pickup</v>
          </cell>
          <cell r="C742" t="str">
            <v>mile</v>
          </cell>
          <cell r="D742">
            <v>0.58</v>
          </cell>
        </row>
        <row r="743">
          <cell r="A743">
            <v>8801</v>
          </cell>
          <cell r="B743" t="str">
            <v>Truck, Pickup</v>
          </cell>
          <cell r="C743" t="str">
            <v>hour</v>
          </cell>
          <cell r="D743">
            <v>19</v>
          </cell>
        </row>
        <row r="744">
          <cell r="A744">
            <v>8802</v>
          </cell>
          <cell r="B744" t="str">
            <v>Truck, Pickup</v>
          </cell>
          <cell r="C744" t="str">
            <v>hour</v>
          </cell>
          <cell r="D744">
            <v>25</v>
          </cell>
        </row>
        <row r="745">
          <cell r="A745">
            <v>8803</v>
          </cell>
          <cell r="B745" t="str">
            <v>Truck, Pickup</v>
          </cell>
          <cell r="C745" t="str">
            <v>hour</v>
          </cell>
          <cell r="D745">
            <v>27</v>
          </cell>
        </row>
        <row r="746">
          <cell r="A746">
            <v>8804</v>
          </cell>
          <cell r="B746" t="str">
            <v>Truck, Pickup</v>
          </cell>
          <cell r="C746" t="str">
            <v>hour</v>
          </cell>
          <cell r="D746">
            <v>30</v>
          </cell>
        </row>
        <row r="747">
          <cell r="A747">
            <v>8805</v>
          </cell>
          <cell r="B747" t="str">
            <v>Truck, Pickup</v>
          </cell>
          <cell r="C747" t="str">
            <v>hour</v>
          </cell>
          <cell r="D747">
            <v>35</v>
          </cell>
        </row>
        <row r="748">
          <cell r="A748">
            <v>9000</v>
          </cell>
          <cell r="B748" t="str">
            <v>CEF COST ESTIMATE (SEE ATTACHED SPREADSHEET)</v>
          </cell>
          <cell r="C748" t="str">
            <v>LS</v>
          </cell>
        </row>
        <row r="749">
          <cell r="A749">
            <v>9003</v>
          </cell>
          <cell r="B749" t="str">
            <v>CONTRACT COSTS</v>
          </cell>
          <cell r="C749" t="str">
            <v>LS</v>
          </cell>
        </row>
        <row r="750">
          <cell r="A750">
            <v>9004</v>
          </cell>
          <cell r="B750" t="str">
            <v>RENTED EQUIPMENT</v>
          </cell>
          <cell r="C750" t="str">
            <v>LS</v>
          </cell>
        </row>
        <row r="751">
          <cell r="A751">
            <v>9007</v>
          </cell>
          <cell r="B751" t="str">
            <v>LABOR</v>
          </cell>
          <cell r="C751" t="str">
            <v>LS</v>
          </cell>
        </row>
        <row r="752">
          <cell r="A752">
            <v>9008</v>
          </cell>
          <cell r="B752" t="str">
            <v>EQUIPMENT</v>
          </cell>
          <cell r="C752" t="str">
            <v>LS</v>
          </cell>
        </row>
        <row r="753">
          <cell r="A753">
            <v>9009</v>
          </cell>
          <cell r="B753" t="str">
            <v>MATERIAL</v>
          </cell>
          <cell r="C753" t="str">
            <v>LS</v>
          </cell>
        </row>
        <row r="754">
          <cell r="A754">
            <v>9010</v>
          </cell>
          <cell r="B754" t="str">
            <v>LABORER  REGULAR TIME</v>
          </cell>
          <cell r="C754" t="str">
            <v>HR</v>
          </cell>
        </row>
        <row r="755">
          <cell r="A755">
            <v>9011</v>
          </cell>
          <cell r="B755" t="str">
            <v>LABORER  OVERTIME</v>
          </cell>
          <cell r="C755" t="str">
            <v>HR</v>
          </cell>
        </row>
        <row r="756">
          <cell r="A756">
            <v>9012</v>
          </cell>
          <cell r="B756" t="str">
            <v>EQUIPMENT OPERATOR  REGULAR TIME</v>
          </cell>
          <cell r="C756" t="str">
            <v>HR</v>
          </cell>
        </row>
        <row r="757">
          <cell r="A757">
            <v>9013</v>
          </cell>
          <cell r="B757" t="str">
            <v>EQUIPMENT OPERATOR  OVERTIME</v>
          </cell>
          <cell r="C757" t="str">
            <v>HR</v>
          </cell>
        </row>
        <row r="758">
          <cell r="A758">
            <v>9014</v>
          </cell>
          <cell r="B758" t="str">
            <v>WORKING FOREMAN  REGULAR TIME</v>
          </cell>
          <cell r="C758" t="str">
            <v>HR</v>
          </cell>
        </row>
        <row r="759">
          <cell r="A759">
            <v>9015</v>
          </cell>
          <cell r="B759" t="str">
            <v>WORKING FOREMAN  OVERTIME</v>
          </cell>
          <cell r="C759" t="str">
            <v>HR</v>
          </cell>
        </row>
        <row r="760">
          <cell r="A760">
            <v>9016</v>
          </cell>
          <cell r="B760" t="str">
            <v>EXTRA HIRE W/PAYROLL ADDITIVES  REGULAR TIME</v>
          </cell>
          <cell r="C760" t="str">
            <v>HR</v>
          </cell>
        </row>
        <row r="761">
          <cell r="A761">
            <v>9017</v>
          </cell>
          <cell r="B761" t="str">
            <v>EXTRA HIRE  W/PAYROLL ADDITIVES  OVERTIME</v>
          </cell>
          <cell r="C761" t="str">
            <v>HR</v>
          </cell>
        </row>
        <row r="762">
          <cell r="A762">
            <v>9018</v>
          </cell>
          <cell r="B762" t="str">
            <v>FIREFIGHTERS  OVERTIME</v>
          </cell>
          <cell r="C762" t="str">
            <v>HR</v>
          </cell>
        </row>
        <row r="763">
          <cell r="A763">
            <v>9019</v>
          </cell>
          <cell r="B763" t="str">
            <v>POLICE  OVERTIME</v>
          </cell>
          <cell r="C763" t="str">
            <v>HR</v>
          </cell>
        </row>
        <row r="764">
          <cell r="A764">
            <v>9020</v>
          </cell>
          <cell r="B764" t="str">
            <v>DISPATCHER  OVERTIME</v>
          </cell>
          <cell r="C764" t="str">
            <v>HR</v>
          </cell>
        </row>
        <row r="765">
          <cell r="A765">
            <v>9021</v>
          </cell>
          <cell r="B765" t="str">
            <v>CONTRACT LABOR</v>
          </cell>
          <cell r="C765" t="str">
            <v>HR</v>
          </cell>
        </row>
        <row r="766">
          <cell r="A766">
            <v>9022</v>
          </cell>
          <cell r="B766" t="str">
            <v>DEDUCT ANTICIPATED INSURANCE PROCEEDS</v>
          </cell>
          <cell r="C766" t="str">
            <v>LS</v>
          </cell>
        </row>
        <row r="767">
          <cell r="A767">
            <v>9023</v>
          </cell>
          <cell r="B767" t="str">
            <v>APPROVED HAZARD MITIGATION (406)</v>
          </cell>
          <cell r="C767" t="str">
            <v>LS</v>
          </cell>
        </row>
        <row r="768">
          <cell r="A768">
            <v>9024</v>
          </cell>
          <cell r="B768" t="str">
            <v>UNIDENTIFIED DAMAGE</v>
          </cell>
          <cell r="C768" t="str">
            <v>LS</v>
          </cell>
        </row>
        <row r="769">
          <cell r="A769">
            <v>9030</v>
          </cell>
          <cell r="B769" t="str">
            <v>DEDUCT SALVAGE</v>
          </cell>
          <cell r="C769" t="str">
            <v>LS</v>
          </cell>
        </row>
        <row r="770">
          <cell r="A770">
            <v>9031</v>
          </cell>
          <cell r="B770" t="str">
            <v>ENGINEERING AND DESIGN SERVICES, COMPLETED</v>
          </cell>
          <cell r="C770" t="str">
            <v>LS</v>
          </cell>
        </row>
        <row r="771">
          <cell r="A771">
            <v>9040</v>
          </cell>
          <cell r="B771" t="str">
            <v>DEDUCT FLOOD INSURANCE ADJUSTMENT</v>
          </cell>
          <cell r="C771" t="str">
            <v>LS</v>
          </cell>
        </row>
        <row r="772">
          <cell r="A772">
            <v>9050</v>
          </cell>
          <cell r="B772" t="str">
            <v>DONATED RESOURCES</v>
          </cell>
          <cell r="C772" t="str">
            <v>LS</v>
          </cell>
        </row>
        <row r="773">
          <cell r="A773">
            <v>9060</v>
          </cell>
          <cell r="B773" t="str">
            <v>PDA MANAGEMENT COSTS</v>
          </cell>
          <cell r="C773" t="str">
            <v>LS</v>
          </cell>
        </row>
        <row r="774">
          <cell r="A774">
            <v>9061</v>
          </cell>
          <cell r="B774" t="str">
            <v>DFO MANAGEMENT COSTS</v>
          </cell>
          <cell r="C774" t="str">
            <v>LS</v>
          </cell>
        </row>
        <row r="775">
          <cell r="A775">
            <v>9062</v>
          </cell>
          <cell r="B775" t="str">
            <v>POST DFO MANAGEMENT COSTS</v>
          </cell>
          <cell r="C775" t="str">
            <v>LS</v>
          </cell>
        </row>
        <row r="776">
          <cell r="A776">
            <v>9063</v>
          </cell>
          <cell r="B776" t="str">
            <v>ADMINISTRATIVE COST ALLOWANCE</v>
          </cell>
          <cell r="C776" t="str">
            <v>LS</v>
          </cell>
        </row>
        <row r="777">
          <cell r="A777">
            <v>9064</v>
          </cell>
          <cell r="B777" t="str">
            <v>ANTICIPATED INSURANCE ADJUSTMENT</v>
          </cell>
          <cell r="C777" t="str">
            <v>LS</v>
          </cell>
        </row>
        <row r="778">
          <cell r="A778">
            <v>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zoomScalePageLayoutView="0" workbookViewId="0" topLeftCell="A1">
      <selection activeCell="A11" sqref="A11"/>
    </sheetView>
  </sheetViews>
  <sheetFormatPr defaultColWidth="9.140625" defaultRowHeight="15"/>
  <cols>
    <col min="1" max="1" width="11.421875" style="0" customWidth="1"/>
    <col min="3" max="3" width="13.57421875" style="0" customWidth="1"/>
    <col min="7" max="7" width="8.7109375" style="0" customWidth="1"/>
    <col min="8" max="8" width="11.00390625" style="0" customWidth="1"/>
  </cols>
  <sheetData>
    <row r="1" spans="1:8" ht="20.25">
      <c r="A1" s="4" t="s">
        <v>9</v>
      </c>
      <c r="B1" s="1"/>
      <c r="C1" s="1"/>
      <c r="D1" s="1"/>
      <c r="E1" s="1"/>
      <c r="F1" s="1"/>
      <c r="G1" s="1"/>
      <c r="H1" s="1"/>
    </row>
    <row r="2" spans="1:8" ht="20.25">
      <c r="A2" s="4" t="s">
        <v>10</v>
      </c>
      <c r="B2" s="1"/>
      <c r="C2" s="1"/>
      <c r="D2" s="1"/>
      <c r="E2" s="1"/>
      <c r="F2" s="1"/>
      <c r="G2" s="1"/>
      <c r="H2" s="1"/>
    </row>
    <row r="3" spans="1:8" ht="17.25">
      <c r="A3" s="1"/>
      <c r="B3" s="1"/>
      <c r="C3" s="1"/>
      <c r="D3" s="1"/>
      <c r="E3" s="1"/>
      <c r="F3" s="1"/>
      <c r="G3" s="1"/>
      <c r="H3" s="1"/>
    </row>
    <row r="4" spans="1:8" ht="18.75">
      <c r="A4" s="7" t="s">
        <v>3</v>
      </c>
      <c r="B4" s="5"/>
      <c r="C4" s="5"/>
      <c r="D4" s="146" t="s">
        <v>86</v>
      </c>
      <c r="E4" s="146"/>
      <c r="F4" s="146"/>
      <c r="G4" s="146"/>
      <c r="H4" s="146"/>
    </row>
    <row r="5" spans="1:8" ht="18.75">
      <c r="A5" s="5" t="s">
        <v>0</v>
      </c>
      <c r="B5" s="5"/>
      <c r="C5" s="5"/>
      <c r="D5" s="146" t="s">
        <v>85</v>
      </c>
      <c r="E5" s="146"/>
      <c r="F5" s="146"/>
      <c r="G5" s="146"/>
      <c r="H5" s="146"/>
    </row>
    <row r="6" spans="1:8" ht="18.75">
      <c r="A6" s="5" t="s">
        <v>88</v>
      </c>
      <c r="B6" s="5"/>
      <c r="C6" s="5"/>
      <c r="D6" s="122" t="s">
        <v>89</v>
      </c>
      <c r="E6" s="122"/>
      <c r="F6" s="122"/>
      <c r="G6" s="122"/>
      <c r="H6" s="122"/>
    </row>
    <row r="7" spans="1:8" ht="18.75">
      <c r="A7" s="5" t="s">
        <v>1</v>
      </c>
      <c r="B7" s="5"/>
      <c r="C7" s="5"/>
      <c r="D7" s="147"/>
      <c r="E7" s="147"/>
      <c r="F7" s="147"/>
      <c r="G7" s="147"/>
      <c r="H7" s="147"/>
    </row>
    <row r="8" spans="1:8" ht="18.75">
      <c r="A8" s="5" t="s">
        <v>2</v>
      </c>
      <c r="B8" s="5"/>
      <c r="C8" s="5"/>
      <c r="D8" s="148"/>
      <c r="E8" s="148"/>
      <c r="F8" s="148"/>
      <c r="G8" s="148"/>
      <c r="H8" s="148"/>
    </row>
    <row r="9" spans="1:8" ht="18.75">
      <c r="A9" s="5" t="s">
        <v>87</v>
      </c>
      <c r="B9" s="5"/>
      <c r="C9" s="5"/>
      <c r="D9" s="148"/>
      <c r="E9" s="148"/>
      <c r="F9" s="148"/>
      <c r="G9" s="148"/>
      <c r="H9" s="148"/>
    </row>
    <row r="10" spans="1:8" ht="19.5" thickBot="1">
      <c r="A10" s="5" t="s">
        <v>99</v>
      </c>
      <c r="B10" s="5"/>
      <c r="C10" s="5"/>
      <c r="D10" s="138"/>
      <c r="E10" s="138"/>
      <c r="F10" s="138"/>
      <c r="G10" s="138"/>
      <c r="H10" s="138"/>
    </row>
    <row r="11" spans="1:8" ht="19.5" thickBot="1">
      <c r="A11" s="5" t="s">
        <v>97</v>
      </c>
      <c r="B11" s="5"/>
      <c r="C11" s="5"/>
      <c r="D11" s="134"/>
      <c r="E11" s="135" t="s">
        <v>98</v>
      </c>
      <c r="F11" s="8"/>
      <c r="G11" s="8"/>
      <c r="H11" s="134"/>
    </row>
    <row r="12" spans="1:8" ht="12.75" customHeight="1">
      <c r="A12" s="7"/>
      <c r="B12" s="5"/>
      <c r="C12" s="5"/>
      <c r="D12" s="8"/>
      <c r="E12" s="8"/>
      <c r="F12" s="8"/>
      <c r="G12" s="8"/>
      <c r="H12" s="8"/>
    </row>
    <row r="13" spans="1:8" ht="15">
      <c r="A13" s="143" t="s">
        <v>84</v>
      </c>
      <c r="B13" s="144"/>
      <c r="C13" s="144"/>
      <c r="D13" s="144"/>
      <c r="E13" s="144"/>
      <c r="F13" s="144"/>
      <c r="G13" s="144"/>
      <c r="H13" s="144"/>
    </row>
    <row r="14" spans="1:8" ht="24" customHeight="1">
      <c r="A14" s="145"/>
      <c r="B14" s="145"/>
      <c r="C14" s="145"/>
      <c r="D14" s="145"/>
      <c r="E14" s="145"/>
      <c r="F14" s="145"/>
      <c r="G14" s="145"/>
      <c r="H14" s="145"/>
    </row>
    <row r="15" spans="1:8" ht="15">
      <c r="A15" s="141"/>
      <c r="B15" s="141"/>
      <c r="C15" s="141"/>
      <c r="D15" s="141"/>
      <c r="E15" s="141"/>
      <c r="F15" s="141"/>
      <c r="G15" s="141"/>
      <c r="H15" s="141"/>
    </row>
    <row r="16" spans="1:8" ht="15">
      <c r="A16" s="141"/>
      <c r="B16" s="141"/>
      <c r="C16" s="141"/>
      <c r="D16" s="141"/>
      <c r="E16" s="141"/>
      <c r="F16" s="141"/>
      <c r="G16" s="141"/>
      <c r="H16" s="141"/>
    </row>
    <row r="17" spans="1:8" ht="15">
      <c r="A17" s="141"/>
      <c r="B17" s="141"/>
      <c r="C17" s="141"/>
      <c r="D17" s="141"/>
      <c r="E17" s="141"/>
      <c r="F17" s="141"/>
      <c r="G17" s="141"/>
      <c r="H17" s="141"/>
    </row>
    <row r="18" spans="1:8" ht="15">
      <c r="A18" s="141"/>
      <c r="B18" s="141"/>
      <c r="C18" s="141"/>
      <c r="D18" s="141"/>
      <c r="E18" s="141"/>
      <c r="F18" s="141"/>
      <c r="G18" s="141"/>
      <c r="H18" s="141"/>
    </row>
    <row r="19" spans="1:8" ht="15">
      <c r="A19" s="141"/>
      <c r="B19" s="141"/>
      <c r="C19" s="141"/>
      <c r="D19" s="141"/>
      <c r="E19" s="141"/>
      <c r="F19" s="141"/>
      <c r="G19" s="141"/>
      <c r="H19" s="141"/>
    </row>
    <row r="20" spans="1:8" ht="15">
      <c r="A20" s="142"/>
      <c r="B20" s="142"/>
      <c r="C20" s="142"/>
      <c r="D20" s="142"/>
      <c r="E20" s="142"/>
      <c r="F20" s="142"/>
      <c r="G20" s="142"/>
      <c r="H20" s="142"/>
    </row>
    <row r="21" spans="1:8" ht="15">
      <c r="A21" s="142"/>
      <c r="B21" s="142"/>
      <c r="C21" s="142"/>
      <c r="D21" s="142"/>
      <c r="E21" s="142"/>
      <c r="F21" s="142"/>
      <c r="G21" s="142"/>
      <c r="H21" s="142"/>
    </row>
    <row r="22" spans="1:8" ht="15">
      <c r="A22" s="142"/>
      <c r="B22" s="142"/>
      <c r="C22" s="142"/>
      <c r="D22" s="142"/>
      <c r="E22" s="142"/>
      <c r="F22" s="142"/>
      <c r="G22" s="142"/>
      <c r="H22" s="142"/>
    </row>
    <row r="23" spans="1:8" ht="15">
      <c r="A23" s="142"/>
      <c r="B23" s="142"/>
      <c r="C23" s="142"/>
      <c r="D23" s="142"/>
      <c r="E23" s="142"/>
      <c r="F23" s="142"/>
      <c r="G23" s="142"/>
      <c r="H23" s="142"/>
    </row>
    <row r="24" spans="1:8" ht="18.75">
      <c r="A24" s="6"/>
      <c r="B24" s="6"/>
      <c r="C24" s="6"/>
      <c r="D24" s="6"/>
      <c r="E24" s="6"/>
      <c r="F24" s="6"/>
      <c r="G24" s="6"/>
      <c r="H24" s="6"/>
    </row>
    <row r="25" spans="1:8" ht="18.75">
      <c r="A25" s="6"/>
      <c r="B25" s="6"/>
      <c r="C25" s="6"/>
      <c r="D25" s="6"/>
      <c r="E25" s="6"/>
      <c r="F25" s="6"/>
      <c r="G25" s="6"/>
      <c r="H25" s="6"/>
    </row>
    <row r="26" spans="1:8" ht="18.75">
      <c r="A26" s="5" t="s">
        <v>6</v>
      </c>
      <c r="B26" s="5"/>
      <c r="C26" s="5"/>
      <c r="D26" s="5"/>
      <c r="E26" s="5"/>
      <c r="F26" s="5"/>
      <c r="G26" s="5"/>
      <c r="H26" s="123"/>
    </row>
    <row r="27" spans="1:8" ht="18.75">
      <c r="A27" s="5" t="s">
        <v>7</v>
      </c>
      <c r="B27" s="5"/>
      <c r="C27" s="5"/>
      <c r="D27" s="5"/>
      <c r="E27" s="5"/>
      <c r="F27" s="5"/>
      <c r="G27" s="5"/>
      <c r="H27" s="123"/>
    </row>
    <row r="28" spans="1:8" ht="18.75">
      <c r="A28" s="5" t="s">
        <v>8</v>
      </c>
      <c r="B28" s="5"/>
      <c r="C28" s="5"/>
      <c r="D28" s="5"/>
      <c r="E28" s="5"/>
      <c r="F28" s="5"/>
      <c r="G28" s="5"/>
      <c r="H28" s="123"/>
    </row>
    <row r="29" spans="1:8" ht="18.75">
      <c r="A29" s="5" t="s">
        <v>11</v>
      </c>
      <c r="B29" s="7"/>
      <c r="C29" s="7"/>
      <c r="D29" s="7"/>
      <c r="E29" s="7"/>
      <c r="F29" s="7"/>
      <c r="G29" s="7"/>
      <c r="H29" s="137">
        <f>SUM(H26:H28)</f>
        <v>0</v>
      </c>
    </row>
    <row r="30" spans="1:8" ht="15.75">
      <c r="A30" s="2"/>
      <c r="B30" s="2"/>
      <c r="C30" s="2"/>
      <c r="D30" s="2"/>
      <c r="E30" s="2"/>
      <c r="F30" s="2"/>
      <c r="G30" s="2"/>
      <c r="H30" s="2"/>
    </row>
    <row r="31" spans="1:8" ht="15.75">
      <c r="A31" s="2"/>
      <c r="B31" s="2"/>
      <c r="C31" s="2"/>
      <c r="D31" s="2"/>
      <c r="E31" s="2"/>
      <c r="F31" s="2"/>
      <c r="G31" s="2"/>
      <c r="H31" s="2"/>
    </row>
    <row r="32" spans="1:8" ht="18.75">
      <c r="A32" s="5" t="s">
        <v>4</v>
      </c>
      <c r="B32" s="2"/>
      <c r="C32" s="2"/>
      <c r="D32" s="2"/>
      <c r="E32" s="2"/>
      <c r="F32" s="2"/>
      <c r="G32" s="2"/>
      <c r="H32" s="132"/>
    </row>
    <row r="33" spans="1:8" ht="15.75">
      <c r="A33" s="2"/>
      <c r="B33" s="2"/>
      <c r="C33" s="2"/>
      <c r="D33" s="2"/>
      <c r="E33" s="2"/>
      <c r="F33" s="2"/>
      <c r="G33" s="2"/>
      <c r="H33" s="2"/>
    </row>
    <row r="34" spans="1:8" ht="15.75">
      <c r="A34" s="3" t="s">
        <v>5</v>
      </c>
      <c r="B34" s="2"/>
      <c r="C34" s="2"/>
      <c r="D34" s="2"/>
      <c r="E34" s="2"/>
      <c r="F34" s="2"/>
      <c r="G34" s="2"/>
      <c r="H34" s="2"/>
    </row>
    <row r="36" spans="1:8" ht="15">
      <c r="A36" s="139" t="s">
        <v>12</v>
      </c>
      <c r="B36" s="140"/>
      <c r="C36" s="140"/>
      <c r="D36" s="140"/>
      <c r="E36" s="140"/>
      <c r="F36" s="140"/>
      <c r="G36" s="140"/>
      <c r="H36" s="140"/>
    </row>
    <row r="37" spans="1:8" ht="15">
      <c r="A37" s="140"/>
      <c r="B37" s="140"/>
      <c r="C37" s="140"/>
      <c r="D37" s="140"/>
      <c r="E37" s="140"/>
      <c r="F37" s="140"/>
      <c r="G37" s="140"/>
      <c r="H37" s="140"/>
    </row>
    <row r="38" spans="1:8" ht="15">
      <c r="A38" s="140"/>
      <c r="B38" s="140"/>
      <c r="C38" s="140"/>
      <c r="D38" s="140"/>
      <c r="E38" s="140"/>
      <c r="F38" s="140"/>
      <c r="G38" s="140"/>
      <c r="H38" s="140"/>
    </row>
    <row r="39" spans="1:8" ht="15.75" thickBot="1">
      <c r="A39" t="s">
        <v>92</v>
      </c>
      <c r="B39" s="133"/>
      <c r="C39" s="133"/>
      <c r="D39" s="133"/>
      <c r="F39" t="s">
        <v>94</v>
      </c>
      <c r="G39" s="133"/>
      <c r="H39" s="133"/>
    </row>
    <row r="41" spans="1:8" ht="15.75" thickBot="1">
      <c r="A41" t="s">
        <v>93</v>
      </c>
      <c r="B41" s="133"/>
      <c r="C41" s="133"/>
      <c r="D41" s="133"/>
      <c r="F41" t="s">
        <v>95</v>
      </c>
      <c r="G41" s="133"/>
      <c r="H41" s="133"/>
    </row>
    <row r="43" spans="1:4" ht="15.75" thickBot="1">
      <c r="A43" t="s">
        <v>96</v>
      </c>
      <c r="B43" s="133"/>
      <c r="C43" s="133"/>
      <c r="D43" s="133"/>
    </row>
  </sheetData>
  <sheetProtection/>
  <mergeCells count="8">
    <mergeCell ref="A36:H38"/>
    <mergeCell ref="A15:H23"/>
    <mergeCell ref="A13:H14"/>
    <mergeCell ref="D4:H4"/>
    <mergeCell ref="D5:H5"/>
    <mergeCell ref="D7:H7"/>
    <mergeCell ref="D8:H8"/>
    <mergeCell ref="D9:H9"/>
  </mergeCells>
  <printOptions horizontalCentered="1"/>
  <pageMargins left="0.7" right="0.7" top="0.75" bottom="0.75" header="0.3" footer="0.3"/>
  <pageSetup fitToHeight="1" fitToWidth="1"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pageSetUpPr fitToPage="1"/>
  </sheetPr>
  <dimension ref="A1:K20"/>
  <sheetViews>
    <sheetView workbookViewId="0" topLeftCell="A1">
      <selection activeCell="B19" sqref="B19:D19"/>
    </sheetView>
  </sheetViews>
  <sheetFormatPr defaultColWidth="9.140625" defaultRowHeight="15"/>
  <cols>
    <col min="1" max="2" width="23.7109375" style="39" customWidth="1"/>
    <col min="3" max="3" width="11.00390625" style="39" customWidth="1"/>
    <col min="4" max="4" width="10.421875" style="39" customWidth="1"/>
    <col min="5" max="5" width="13.57421875" style="39" customWidth="1"/>
    <col min="6" max="9" width="9.140625" style="39" customWidth="1"/>
    <col min="10" max="10" width="11.28125" style="39" customWidth="1"/>
    <col min="11" max="16384" width="9.140625" style="39" customWidth="1"/>
  </cols>
  <sheetData>
    <row r="1" spans="1:10" s="10" customFormat="1" ht="20.25">
      <c r="A1" s="201" t="s">
        <v>100</v>
      </c>
      <c r="B1" s="201"/>
      <c r="C1" s="201"/>
      <c r="D1" s="201"/>
      <c r="E1" s="201"/>
      <c r="F1" s="102"/>
      <c r="G1" s="225" t="s">
        <v>90</v>
      </c>
      <c r="H1" s="217">
        <f>Request!D7</f>
        <v>0</v>
      </c>
      <c r="I1" s="217"/>
      <c r="J1" s="216"/>
    </row>
    <row r="2" spans="1:11" s="10" customFormat="1" ht="15">
      <c r="A2" s="216"/>
      <c r="B2" s="216"/>
      <c r="C2" s="216"/>
      <c r="D2" s="216"/>
      <c r="E2" s="216"/>
      <c r="F2" s="205"/>
      <c r="G2" s="218" t="s">
        <v>115</v>
      </c>
      <c r="H2" s="226" t="str">
        <f>Equipment!L2</f>
        <v>FEMA 4031 DR NY</v>
      </c>
      <c r="I2" s="205"/>
      <c r="J2" s="205"/>
      <c r="K2" s="39"/>
    </row>
    <row r="3" spans="1:10" s="10" customFormat="1" ht="15">
      <c r="A3" s="219"/>
      <c r="B3" s="220"/>
      <c r="C3" s="220"/>
      <c r="D3" s="220"/>
      <c r="E3" s="220"/>
      <c r="F3" s="221"/>
      <c r="G3" s="221"/>
      <c r="H3" s="222"/>
      <c r="I3" s="219"/>
      <c r="J3" s="223"/>
    </row>
    <row r="4" spans="1:10" s="10" customFormat="1" ht="15">
      <c r="A4" s="219"/>
      <c r="B4" s="216"/>
      <c r="C4" s="216"/>
      <c r="D4" s="216"/>
      <c r="E4" s="216"/>
      <c r="F4" s="205"/>
      <c r="G4" s="205"/>
      <c r="H4" s="224"/>
      <c r="I4" s="224"/>
      <c r="J4" s="224"/>
    </row>
    <row r="5" spans="1:10" s="10" customFormat="1" ht="15">
      <c r="A5" s="219"/>
      <c r="B5" s="220"/>
      <c r="C5" s="220"/>
      <c r="D5" s="220"/>
      <c r="E5" s="220"/>
      <c r="F5" s="221"/>
      <c r="G5" s="221"/>
      <c r="H5" s="222"/>
      <c r="I5" s="224"/>
      <c r="J5" s="224"/>
    </row>
    <row r="6" spans="1:11" s="10" customFormat="1" ht="15.75" thickBot="1">
      <c r="A6" s="9"/>
      <c r="B6" s="9"/>
      <c r="C6" s="9"/>
      <c r="D6" s="9"/>
      <c r="E6" s="9"/>
      <c r="F6" s="11"/>
      <c r="G6" s="11"/>
      <c r="H6" s="11"/>
      <c r="I6" s="11"/>
      <c r="J6" s="11"/>
      <c r="K6" s="39"/>
    </row>
    <row r="7" spans="1:10" ht="15.75" thickBot="1">
      <c r="A7" s="188" t="s">
        <v>101</v>
      </c>
      <c r="B7" s="188" t="s">
        <v>102</v>
      </c>
      <c r="C7" s="189" t="s">
        <v>103</v>
      </c>
      <c r="D7" s="189" t="s">
        <v>104</v>
      </c>
      <c r="E7" s="189" t="s">
        <v>18</v>
      </c>
      <c r="F7" s="189" t="s">
        <v>31</v>
      </c>
      <c r="G7" s="189" t="s">
        <v>105</v>
      </c>
      <c r="H7" s="189" t="s">
        <v>106</v>
      </c>
      <c r="I7" s="190" t="s">
        <v>107</v>
      </c>
      <c r="J7" s="189"/>
    </row>
    <row r="8" spans="1:10" ht="15.75" thickBot="1">
      <c r="A8" s="191"/>
      <c r="B8" s="191"/>
      <c r="C8" s="192"/>
      <c r="D8" s="192" t="s">
        <v>108</v>
      </c>
      <c r="E8" s="192" t="s">
        <v>25</v>
      </c>
      <c r="F8" s="192" t="s">
        <v>109</v>
      </c>
      <c r="G8" s="192" t="s">
        <v>21</v>
      </c>
      <c r="H8" s="192" t="s">
        <v>110</v>
      </c>
      <c r="I8" s="193" t="s">
        <v>111</v>
      </c>
      <c r="J8" s="193" t="s">
        <v>112</v>
      </c>
    </row>
    <row r="9" spans="1:10" s="195" customFormat="1" ht="49.5" customHeight="1">
      <c r="A9" s="227"/>
      <c r="B9" s="228"/>
      <c r="C9" s="229"/>
      <c r="D9" s="229"/>
      <c r="E9" s="194">
        <f aca="true" t="shared" si="0" ref="E9:E14">C9*D9</f>
        <v>0</v>
      </c>
      <c r="F9" s="229"/>
      <c r="G9" s="229"/>
      <c r="H9" s="229"/>
      <c r="I9" s="229"/>
      <c r="J9" s="236"/>
    </row>
    <row r="10" spans="1:10" s="195" customFormat="1" ht="49.5" customHeight="1">
      <c r="A10" s="230"/>
      <c r="B10" s="231"/>
      <c r="C10" s="232"/>
      <c r="D10" s="232"/>
      <c r="E10" s="196">
        <f t="shared" si="0"/>
        <v>0</v>
      </c>
      <c r="F10" s="237"/>
      <c r="G10" s="232"/>
      <c r="H10" s="232"/>
      <c r="I10" s="232"/>
      <c r="J10" s="238"/>
    </row>
    <row r="11" spans="1:10" s="195" customFormat="1" ht="49.5" customHeight="1">
      <c r="A11" s="230"/>
      <c r="B11" s="231"/>
      <c r="C11" s="232"/>
      <c r="D11" s="232"/>
      <c r="E11" s="196">
        <f t="shared" si="0"/>
        <v>0</v>
      </c>
      <c r="F11" s="232"/>
      <c r="G11" s="232"/>
      <c r="H11" s="232"/>
      <c r="I11" s="232"/>
      <c r="J11" s="238"/>
    </row>
    <row r="12" spans="1:10" s="195" customFormat="1" ht="49.5" customHeight="1">
      <c r="A12" s="230"/>
      <c r="B12" s="231"/>
      <c r="C12" s="232"/>
      <c r="D12" s="232"/>
      <c r="E12" s="196">
        <f t="shared" si="0"/>
        <v>0</v>
      </c>
      <c r="F12" s="232"/>
      <c r="G12" s="232"/>
      <c r="H12" s="232"/>
      <c r="I12" s="232"/>
      <c r="J12" s="238"/>
    </row>
    <row r="13" spans="1:10" s="195" customFormat="1" ht="49.5" customHeight="1">
      <c r="A13" s="230"/>
      <c r="B13" s="231"/>
      <c r="C13" s="232"/>
      <c r="D13" s="232"/>
      <c r="E13" s="196">
        <f t="shared" si="0"/>
        <v>0</v>
      </c>
      <c r="F13" s="232"/>
      <c r="G13" s="232"/>
      <c r="H13" s="232"/>
      <c r="I13" s="232"/>
      <c r="J13" s="238"/>
    </row>
    <row r="14" spans="1:10" s="195" customFormat="1" ht="49.5" customHeight="1" thickBot="1">
      <c r="A14" s="233"/>
      <c r="B14" s="234"/>
      <c r="C14" s="235"/>
      <c r="D14" s="229"/>
      <c r="E14" s="194">
        <f t="shared" si="0"/>
        <v>0</v>
      </c>
      <c r="F14" s="235"/>
      <c r="G14" s="235"/>
      <c r="H14" s="235"/>
      <c r="I14" s="235"/>
      <c r="J14" s="239"/>
    </row>
    <row r="15" spans="3:5" ht="49.5" customHeight="1" thickBot="1">
      <c r="C15" s="197" t="s">
        <v>113</v>
      </c>
      <c r="D15" s="198"/>
      <c r="E15" s="38">
        <f>SUM(E9:E14)</f>
        <v>0</v>
      </c>
    </row>
    <row r="16" ht="15"/>
    <row r="17" spans="1:10" ht="15">
      <c r="A17" s="199" t="s">
        <v>114</v>
      </c>
      <c r="B17" s="199"/>
      <c r="C17" s="199"/>
      <c r="D17" s="199"/>
      <c r="E17" s="199"/>
      <c r="F17" s="199"/>
      <c r="G17" s="199"/>
      <c r="H17" s="199"/>
      <c r="I17" s="199"/>
      <c r="J17" s="199"/>
    </row>
    <row r="18" ht="15"/>
    <row r="19" spans="1:11" ht="15.75" thickBot="1">
      <c r="A19" s="45" t="s">
        <v>29</v>
      </c>
      <c r="B19" s="242"/>
      <c r="C19" s="242"/>
      <c r="D19" s="242"/>
      <c r="E19" s="45" t="s">
        <v>30</v>
      </c>
      <c r="F19" s="240"/>
      <c r="G19" s="240"/>
      <c r="H19" s="240"/>
      <c r="I19" s="45" t="s">
        <v>31</v>
      </c>
      <c r="J19" s="241"/>
      <c r="K19" s="200"/>
    </row>
    <row r="20" spans="2:4" ht="15">
      <c r="B20" s="185"/>
      <c r="C20" s="185"/>
      <c r="D20" s="185"/>
    </row>
    <row r="21" ht="15"/>
  </sheetData>
  <mergeCells count="9">
    <mergeCell ref="B20:D20"/>
    <mergeCell ref="B5:E5"/>
    <mergeCell ref="F5:G5"/>
    <mergeCell ref="A17:J17"/>
    <mergeCell ref="B19:D19"/>
    <mergeCell ref="F19:H19"/>
    <mergeCell ref="A1:E1"/>
    <mergeCell ref="B3:E3"/>
    <mergeCell ref="F3:G3"/>
  </mergeCells>
  <printOptions/>
  <pageMargins left="0.75" right="0.75" top="1" bottom="1" header="0.5" footer="0.5"/>
  <pageSetup fitToHeight="1" fitToWidth="1" horizontalDpi="600" verticalDpi="600" orientation="landscape" scale="8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21"/>
  <sheetViews>
    <sheetView zoomScalePageLayoutView="0" workbookViewId="0" topLeftCell="A1">
      <selection activeCell="K5" sqref="K5"/>
    </sheetView>
  </sheetViews>
  <sheetFormatPr defaultColWidth="9.140625" defaultRowHeight="15"/>
  <cols>
    <col min="1" max="1" width="31.00390625" style="39" customWidth="1"/>
    <col min="2" max="2" width="11.7109375" style="39" hidden="1" customWidth="1"/>
    <col min="3" max="3" width="0" style="39" hidden="1" customWidth="1"/>
    <col min="4" max="4" width="11.8515625" style="39" hidden="1" customWidth="1"/>
    <col min="5" max="5" width="7.7109375" style="39" customWidth="1"/>
    <col min="6" max="11" width="13.140625" style="39" customWidth="1"/>
    <col min="12" max="12" width="12.140625" style="39" customWidth="1"/>
    <col min="13" max="13" width="9.57421875" style="39" customWidth="1"/>
    <col min="14" max="14" width="12.421875" style="39" customWidth="1"/>
    <col min="15" max="16384" width="9.140625" style="39" customWidth="1"/>
  </cols>
  <sheetData>
    <row r="1" spans="1:14" s="10" customFormat="1" ht="20.25">
      <c r="A1" s="201" t="s">
        <v>13</v>
      </c>
      <c r="B1" s="201"/>
      <c r="C1" s="201"/>
      <c r="D1" s="201"/>
      <c r="E1" s="201"/>
      <c r="F1" s="201"/>
      <c r="G1" s="201"/>
      <c r="H1" s="201"/>
      <c r="I1" s="201"/>
      <c r="J1" s="102"/>
      <c r="K1" s="202" t="s">
        <v>90</v>
      </c>
      <c r="L1" s="203">
        <f>Request!D7</f>
        <v>0</v>
      </c>
      <c r="M1" s="203"/>
      <c r="N1" s="216"/>
    </row>
    <row r="2" spans="1:15" s="10" customFormat="1" ht="15">
      <c r="A2" s="9"/>
      <c r="B2" s="9"/>
      <c r="C2" s="9"/>
      <c r="D2" s="9"/>
      <c r="E2" s="9"/>
      <c r="F2" s="9"/>
      <c r="G2" s="9"/>
      <c r="H2" s="9"/>
      <c r="I2" s="9"/>
      <c r="J2" s="9"/>
      <c r="K2" s="205" t="s">
        <v>115</v>
      </c>
      <c r="L2" s="213" t="s">
        <v>91</v>
      </c>
      <c r="M2" s="213"/>
      <c r="N2" s="213"/>
      <c r="O2" s="214"/>
    </row>
    <row r="3" spans="1:14" s="10" customFormat="1" ht="15">
      <c r="A3" s="12"/>
      <c r="B3" s="9"/>
      <c r="C3" s="9"/>
      <c r="D3" s="9"/>
      <c r="E3" s="149"/>
      <c r="F3" s="149"/>
      <c r="G3" s="149"/>
      <c r="H3" s="149"/>
      <c r="I3" s="149"/>
      <c r="J3" s="151"/>
      <c r="K3" s="151"/>
      <c r="L3" s="14"/>
      <c r="M3" s="15"/>
      <c r="N3" s="15"/>
    </row>
    <row r="4" spans="1:14" s="10" customFormat="1" ht="15.75" thickBot="1">
      <c r="A4" s="9"/>
      <c r="B4" s="9"/>
      <c r="C4" s="9"/>
      <c r="D4" s="9"/>
      <c r="E4" s="9"/>
      <c r="F4" s="9"/>
      <c r="G4" s="9"/>
      <c r="H4" s="9"/>
      <c r="I4" s="9"/>
      <c r="J4" s="9"/>
      <c r="K4" s="11"/>
      <c r="L4" s="11"/>
      <c r="M4" s="11"/>
      <c r="N4" s="11"/>
    </row>
    <row r="5" spans="1:14" s="10" customFormat="1" ht="19.5" customHeight="1">
      <c r="A5" s="16" t="s">
        <v>14</v>
      </c>
      <c r="B5" s="17"/>
      <c r="C5" s="17"/>
      <c r="D5" s="18" t="s">
        <v>15</v>
      </c>
      <c r="E5" s="19" t="s">
        <v>16</v>
      </c>
      <c r="F5" s="17" t="s">
        <v>17</v>
      </c>
      <c r="G5" s="17"/>
      <c r="H5" s="17"/>
      <c r="I5" s="17"/>
      <c r="J5" s="17"/>
      <c r="K5" s="20"/>
      <c r="L5" s="21" t="s">
        <v>18</v>
      </c>
      <c r="M5" s="19" t="s">
        <v>19</v>
      </c>
      <c r="N5" s="22" t="s">
        <v>18</v>
      </c>
    </row>
    <row r="6" spans="1:14" s="10" customFormat="1" ht="19.5" customHeight="1" thickBot="1">
      <c r="A6" s="23" t="s">
        <v>20</v>
      </c>
      <c r="B6" s="24"/>
      <c r="C6" s="24"/>
      <c r="D6" s="25" t="s">
        <v>21</v>
      </c>
      <c r="E6" s="26" t="s">
        <v>22</v>
      </c>
      <c r="F6" s="121"/>
      <c r="G6" s="121"/>
      <c r="H6" s="121"/>
      <c r="I6" s="121"/>
      <c r="J6" s="121"/>
      <c r="K6" s="121"/>
      <c r="L6" s="27" t="s">
        <v>23</v>
      </c>
      <c r="M6" s="28" t="s">
        <v>24</v>
      </c>
      <c r="N6" s="29" t="s">
        <v>25</v>
      </c>
    </row>
    <row r="7" spans="1:14" s="10" customFormat="1" ht="30" customHeight="1">
      <c r="A7" s="109"/>
      <c r="B7" s="110"/>
      <c r="C7" s="110"/>
      <c r="D7" s="111"/>
      <c r="E7" s="112"/>
      <c r="F7" s="112"/>
      <c r="G7" s="112"/>
      <c r="H7" s="112"/>
      <c r="I7" s="112"/>
      <c r="J7" s="112"/>
      <c r="K7" s="112"/>
      <c r="L7" s="30">
        <f aca="true" t="shared" si="0" ref="L7:L16">SUM(F7:K7)</f>
        <v>0</v>
      </c>
      <c r="M7" s="31">
        <f>VLOOKUP(E7,'[1]COST CODES'!A:D,4,FALSE)</f>
      </c>
      <c r="N7" s="32" t="str">
        <f aca="true" t="shared" si="1" ref="N7:N16">IF(E7&gt;0,L7*M7," ")</f>
        <v> </v>
      </c>
    </row>
    <row r="8" spans="1:14" s="10" customFormat="1" ht="30" customHeight="1">
      <c r="A8" s="113"/>
      <c r="B8" s="114"/>
      <c r="C8" s="115"/>
      <c r="D8" s="115"/>
      <c r="E8" s="116"/>
      <c r="F8" s="116"/>
      <c r="G8" s="116"/>
      <c r="H8" s="116"/>
      <c r="I8" s="116"/>
      <c r="J8" s="116"/>
      <c r="K8" s="116"/>
      <c r="L8" s="30">
        <f t="shared" si="0"/>
        <v>0</v>
      </c>
      <c r="M8" s="31">
        <f>VLOOKUP(E8,'[1]COST CODES'!A:D,4,FALSE)</f>
      </c>
      <c r="N8" s="32" t="str">
        <f t="shared" si="1"/>
        <v> </v>
      </c>
    </row>
    <row r="9" spans="1:14" s="10" customFormat="1" ht="30" customHeight="1">
      <c r="A9" s="113"/>
      <c r="B9" s="114"/>
      <c r="C9" s="114"/>
      <c r="D9" s="115"/>
      <c r="E9" s="116"/>
      <c r="F9" s="116"/>
      <c r="G9" s="116"/>
      <c r="H9" s="116"/>
      <c r="I9" s="116"/>
      <c r="J9" s="116"/>
      <c r="K9" s="116"/>
      <c r="L9" s="30">
        <f t="shared" si="0"/>
        <v>0</v>
      </c>
      <c r="M9" s="31">
        <f>VLOOKUP(E9,'[1]COST CODES'!A:D,4,FALSE)</f>
      </c>
      <c r="N9" s="32" t="str">
        <f t="shared" si="1"/>
        <v> </v>
      </c>
    </row>
    <row r="10" spans="1:14" s="10" customFormat="1" ht="30" customHeight="1">
      <c r="A10" s="113"/>
      <c r="B10" s="114"/>
      <c r="C10" s="114"/>
      <c r="D10" s="115"/>
      <c r="E10" s="116"/>
      <c r="F10" s="116"/>
      <c r="G10" s="116"/>
      <c r="H10" s="116"/>
      <c r="I10" s="116"/>
      <c r="J10" s="116"/>
      <c r="K10" s="116"/>
      <c r="L10" s="30">
        <f t="shared" si="0"/>
        <v>0</v>
      </c>
      <c r="M10" s="31">
        <f>VLOOKUP(E10,'[1]COST CODES'!A:D,4,FALSE)</f>
      </c>
      <c r="N10" s="32" t="str">
        <f t="shared" si="1"/>
        <v> </v>
      </c>
    </row>
    <row r="11" spans="1:14" s="10" customFormat="1" ht="30" customHeight="1">
      <c r="A11" s="113"/>
      <c r="B11" s="114"/>
      <c r="C11" s="114"/>
      <c r="D11" s="115"/>
      <c r="E11" s="116"/>
      <c r="F11" s="116"/>
      <c r="G11" s="116"/>
      <c r="H11" s="116"/>
      <c r="I11" s="116"/>
      <c r="J11" s="116"/>
      <c r="K11" s="116"/>
      <c r="L11" s="30">
        <f t="shared" si="0"/>
        <v>0</v>
      </c>
      <c r="M11" s="31">
        <f>VLOOKUP(E11,'[1]COST CODES'!A:D,4,FALSE)</f>
      </c>
      <c r="N11" s="32" t="str">
        <f t="shared" si="1"/>
        <v> </v>
      </c>
    </row>
    <row r="12" spans="1:14" s="10" customFormat="1" ht="30" customHeight="1">
      <c r="A12" s="113"/>
      <c r="B12" s="114"/>
      <c r="C12" s="114"/>
      <c r="D12" s="115"/>
      <c r="E12" s="116"/>
      <c r="F12" s="116"/>
      <c r="G12" s="116"/>
      <c r="H12" s="116"/>
      <c r="I12" s="116"/>
      <c r="J12" s="116"/>
      <c r="K12" s="116"/>
      <c r="L12" s="30">
        <f t="shared" si="0"/>
        <v>0</v>
      </c>
      <c r="M12" s="31">
        <f>VLOOKUP(E12,'[1]COST CODES'!A:D,4,FALSE)</f>
      </c>
      <c r="N12" s="32" t="str">
        <f t="shared" si="1"/>
        <v> </v>
      </c>
    </row>
    <row r="13" spans="1:14" s="10" customFormat="1" ht="30" customHeight="1">
      <c r="A13" s="113"/>
      <c r="B13" s="114"/>
      <c r="C13" s="114"/>
      <c r="D13" s="115"/>
      <c r="E13" s="116"/>
      <c r="F13" s="116"/>
      <c r="G13" s="116"/>
      <c r="H13" s="116"/>
      <c r="I13" s="116"/>
      <c r="J13" s="116"/>
      <c r="K13" s="116"/>
      <c r="L13" s="30">
        <f t="shared" si="0"/>
        <v>0</v>
      </c>
      <c r="M13" s="31">
        <f>VLOOKUP(E13,'[1]COST CODES'!A:D,4,FALSE)</f>
      </c>
      <c r="N13" s="32" t="str">
        <f t="shared" si="1"/>
        <v> </v>
      </c>
    </row>
    <row r="14" spans="1:14" s="10" customFormat="1" ht="30" customHeight="1">
      <c r="A14" s="113"/>
      <c r="B14" s="114"/>
      <c r="C14" s="114"/>
      <c r="D14" s="115"/>
      <c r="E14" s="116"/>
      <c r="F14" s="116"/>
      <c r="G14" s="116"/>
      <c r="H14" s="116"/>
      <c r="I14" s="116"/>
      <c r="J14" s="116"/>
      <c r="K14" s="116"/>
      <c r="L14" s="30">
        <f t="shared" si="0"/>
        <v>0</v>
      </c>
      <c r="M14" s="31">
        <f>VLOOKUP(E14,'[1]COST CODES'!A:D,4,FALSE)</f>
      </c>
      <c r="N14" s="32" t="str">
        <f t="shared" si="1"/>
        <v> </v>
      </c>
    </row>
    <row r="15" spans="1:14" s="10" customFormat="1" ht="30" customHeight="1">
      <c r="A15" s="113"/>
      <c r="B15" s="114"/>
      <c r="C15" s="114"/>
      <c r="D15" s="115"/>
      <c r="E15" s="116"/>
      <c r="F15" s="116"/>
      <c r="G15" s="116"/>
      <c r="H15" s="116"/>
      <c r="I15" s="116"/>
      <c r="J15" s="116"/>
      <c r="K15" s="116"/>
      <c r="L15" s="30">
        <f t="shared" si="0"/>
        <v>0</v>
      </c>
      <c r="M15" s="31">
        <f>VLOOKUP(E15,'[1]COST CODES'!A:D,4,FALSE)</f>
      </c>
      <c r="N15" s="32" t="str">
        <f t="shared" si="1"/>
        <v> </v>
      </c>
    </row>
    <row r="16" spans="1:14" s="10" customFormat="1" ht="30" customHeight="1" thickBot="1">
      <c r="A16" s="117"/>
      <c r="B16" s="118"/>
      <c r="C16" s="118"/>
      <c r="D16" s="119"/>
      <c r="E16" s="120"/>
      <c r="F16" s="120"/>
      <c r="G16" s="120"/>
      <c r="H16" s="120"/>
      <c r="I16" s="120"/>
      <c r="J16" s="120"/>
      <c r="K16" s="120"/>
      <c r="L16" s="33">
        <f t="shared" si="0"/>
        <v>0</v>
      </c>
      <c r="M16" s="31">
        <f>VLOOKUP(E16,'[1]COST CODES'!A:D,4,FALSE)</f>
      </c>
      <c r="N16" s="32" t="str">
        <f t="shared" si="1"/>
        <v> </v>
      </c>
    </row>
    <row r="17" spans="1:14" ht="30" customHeight="1" thickBot="1">
      <c r="A17" s="34"/>
      <c r="B17" s="34"/>
      <c r="C17" s="34"/>
      <c r="D17" s="34"/>
      <c r="E17" s="34"/>
      <c r="F17" s="35"/>
      <c r="G17" s="34"/>
      <c r="H17" s="34"/>
      <c r="I17" s="34"/>
      <c r="J17" s="34"/>
      <c r="K17" s="36" t="s">
        <v>26</v>
      </c>
      <c r="L17" s="37">
        <f>SUM(L7:L16)</f>
        <v>0</v>
      </c>
      <c r="M17" s="36" t="s">
        <v>27</v>
      </c>
      <c r="N17" s="38">
        <f>SUM(N7:N16)</f>
        <v>0</v>
      </c>
    </row>
    <row r="18" spans="1:13" ht="15">
      <c r="A18" s="34" t="s">
        <v>28</v>
      </c>
      <c r="B18" s="34"/>
      <c r="C18" s="34"/>
      <c r="D18" s="34"/>
      <c r="E18" s="34"/>
      <c r="F18" s="34"/>
      <c r="G18" s="34"/>
      <c r="H18" s="34"/>
      <c r="I18" s="34"/>
      <c r="J18" s="40"/>
      <c r="K18" s="41"/>
      <c r="L18" s="40"/>
      <c r="M18" s="42"/>
    </row>
    <row r="19" spans="1:13" ht="15">
      <c r="A19" s="34"/>
      <c r="B19" s="34"/>
      <c r="C19" s="34"/>
      <c r="D19" s="34"/>
      <c r="E19" s="34"/>
      <c r="F19" s="34"/>
      <c r="G19" s="34"/>
      <c r="H19" s="34"/>
      <c r="I19" s="34"/>
      <c r="J19" s="34"/>
      <c r="K19" s="43"/>
      <c r="L19" s="44"/>
      <c r="M19" s="42"/>
    </row>
    <row r="20" spans="1:14" ht="15.75" thickBot="1">
      <c r="A20" s="45" t="s">
        <v>29</v>
      </c>
      <c r="E20" s="152"/>
      <c r="F20" s="152"/>
      <c r="G20" s="152"/>
      <c r="H20" s="152"/>
      <c r="I20" s="45" t="s">
        <v>30</v>
      </c>
      <c r="J20" s="153"/>
      <c r="K20" s="153"/>
      <c r="L20" s="153"/>
      <c r="M20" s="45" t="s">
        <v>31</v>
      </c>
      <c r="N20" s="46"/>
    </row>
    <row r="21" spans="5:8" ht="15">
      <c r="E21" s="150"/>
      <c r="F21" s="150"/>
      <c r="G21" s="150"/>
      <c r="H21" s="150"/>
    </row>
    <row r="22" ht="15"/>
    <row r="23" ht="15"/>
  </sheetData>
  <sheetProtection/>
  <mergeCells count="7">
    <mergeCell ref="A1:I1"/>
    <mergeCell ref="E21:H21"/>
    <mergeCell ref="E3:I3"/>
    <mergeCell ref="J3:K3"/>
    <mergeCell ref="E20:H20"/>
    <mergeCell ref="J20:L20"/>
    <mergeCell ref="L2:O2"/>
  </mergeCells>
  <printOptions/>
  <pageMargins left="0.7" right="0.7" top="0.75" bottom="0.75" header="0.3" footer="0.3"/>
  <pageSetup fitToHeight="1" fitToWidth="1" horizontalDpi="600" verticalDpi="600" orientation="landscape" scale="76"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K49"/>
  <sheetViews>
    <sheetView workbookViewId="0" topLeftCell="A1">
      <selection activeCell="C6" sqref="C6:F6"/>
    </sheetView>
  </sheetViews>
  <sheetFormatPr defaultColWidth="9.140625" defaultRowHeight="15"/>
  <cols>
    <col min="1" max="1" width="10.421875" style="39" customWidth="1"/>
    <col min="2" max="2" width="10.140625" style="39" customWidth="1"/>
    <col min="3" max="3" width="16.8515625" style="39" customWidth="1"/>
    <col min="4" max="4" width="15.421875" style="39" customWidth="1"/>
    <col min="5" max="5" width="9.140625" style="39" customWidth="1"/>
    <col min="6" max="6" width="8.28125" style="39" customWidth="1"/>
    <col min="7" max="8" width="9.140625" style="39" customWidth="1"/>
    <col min="9" max="9" width="7.7109375" style="39" customWidth="1"/>
    <col min="10" max="10" width="0" style="39" hidden="1" customWidth="1"/>
    <col min="11" max="16384" width="9.140625" style="39" customWidth="1"/>
  </cols>
  <sheetData>
    <row r="1" spans="1:11" ht="15">
      <c r="A1" s="204" t="s">
        <v>53</v>
      </c>
      <c r="B1" s="204"/>
      <c r="C1" s="204"/>
      <c r="D1" s="204"/>
      <c r="E1" s="204"/>
      <c r="F1" s="204"/>
      <c r="G1" s="204"/>
      <c r="H1" s="204"/>
      <c r="I1" s="204"/>
      <c r="J1" s="204"/>
      <c r="K1" s="204"/>
    </row>
    <row r="2" spans="1:11" ht="15">
      <c r="A2" s="205"/>
      <c r="B2" s="205"/>
      <c r="C2" s="205"/>
      <c r="D2" s="205"/>
      <c r="E2" s="205"/>
      <c r="F2" s="205"/>
      <c r="G2" s="205"/>
      <c r="H2" s="205"/>
      <c r="I2" s="205"/>
      <c r="J2" s="205"/>
      <c r="K2" s="205"/>
    </row>
    <row r="3" spans="1:11" ht="20.25">
      <c r="A3" s="206" t="s">
        <v>54</v>
      </c>
      <c r="B3" s="206"/>
      <c r="C3" s="206"/>
      <c r="D3" s="206"/>
      <c r="E3" s="206"/>
      <c r="F3" s="206"/>
      <c r="G3" s="206"/>
      <c r="H3" s="206"/>
      <c r="I3" s="206"/>
      <c r="J3" s="206"/>
      <c r="K3" s="206"/>
    </row>
    <row r="4" spans="1:11" ht="15">
      <c r="A4" s="205"/>
      <c r="B4" s="205"/>
      <c r="C4" s="205"/>
      <c r="D4" s="205"/>
      <c r="E4" s="205"/>
      <c r="F4" s="205"/>
      <c r="G4" s="205"/>
      <c r="H4" s="205"/>
      <c r="I4" s="205"/>
      <c r="J4" s="205"/>
      <c r="K4" s="205"/>
    </row>
    <row r="5" spans="1:11" ht="15">
      <c r="A5" s="207" t="s">
        <v>90</v>
      </c>
      <c r="B5" s="208"/>
      <c r="C5" s="209">
        <f>Request!D7</f>
        <v>0</v>
      </c>
      <c r="D5" s="209"/>
      <c r="E5" s="209"/>
      <c r="F5" s="210"/>
      <c r="G5" s="205"/>
      <c r="H5" s="205"/>
      <c r="I5" s="205"/>
      <c r="J5" s="205"/>
      <c r="K5" s="205"/>
    </row>
    <row r="6" spans="1:11" ht="15">
      <c r="A6" s="211" t="s">
        <v>55</v>
      </c>
      <c r="B6" s="212"/>
      <c r="C6" s="213" t="s">
        <v>91</v>
      </c>
      <c r="D6" s="213"/>
      <c r="E6" s="213"/>
      <c r="F6" s="214"/>
      <c r="G6" s="205"/>
      <c r="H6" s="205"/>
      <c r="I6" s="205"/>
      <c r="J6" s="205"/>
      <c r="K6" s="205"/>
    </row>
    <row r="7" spans="1:11" ht="15">
      <c r="A7" s="205"/>
      <c r="B7" s="205"/>
      <c r="C7" s="205"/>
      <c r="D7" s="205"/>
      <c r="E7" s="205"/>
      <c r="F7" s="205"/>
      <c r="G7" s="205"/>
      <c r="H7" s="205"/>
      <c r="I7" s="205"/>
      <c r="J7" s="205"/>
      <c r="K7" s="205"/>
    </row>
    <row r="8" spans="1:11" ht="15">
      <c r="A8" s="215"/>
      <c r="B8" s="215"/>
      <c r="C8" s="215"/>
      <c r="D8" s="215"/>
      <c r="E8" s="215"/>
      <c r="F8" s="215"/>
      <c r="G8" s="215"/>
      <c r="H8" s="215"/>
      <c r="I8" s="215"/>
      <c r="J8" s="215"/>
      <c r="K8" s="215"/>
    </row>
    <row r="9" spans="1:5" ht="15">
      <c r="A9" s="39" t="s">
        <v>56</v>
      </c>
      <c r="D9" s="154"/>
      <c r="E9" s="154"/>
    </row>
    <row r="10" ht="15"/>
    <row r="11" ht="15"/>
    <row r="12" spans="3:9" ht="15">
      <c r="C12" s="92" t="s">
        <v>57</v>
      </c>
      <c r="E12" s="155" t="s">
        <v>58</v>
      </c>
      <c r="F12" s="155"/>
      <c r="H12" s="155" t="s">
        <v>59</v>
      </c>
      <c r="I12" s="155"/>
    </row>
    <row r="13" ht="15"/>
    <row r="14" spans="1:9" ht="15">
      <c r="A14" s="39" t="s">
        <v>60</v>
      </c>
      <c r="C14" s="106"/>
      <c r="D14" s="93" t="s">
        <v>61</v>
      </c>
      <c r="E14" s="136">
        <f>C14/2080</f>
        <v>0</v>
      </c>
      <c r="F14" s="131"/>
      <c r="H14" s="94"/>
      <c r="I14" s="95"/>
    </row>
    <row r="15" spans="3:9" ht="15">
      <c r="C15" s="48"/>
      <c r="D15" s="93"/>
      <c r="E15" s="96"/>
      <c r="F15" s="97"/>
      <c r="H15" s="98"/>
      <c r="I15" s="97"/>
    </row>
    <row r="16" spans="1:9" ht="15">
      <c r="A16" s="39" t="s">
        <v>62</v>
      </c>
      <c r="C16" s="107"/>
      <c r="D16" s="93" t="s">
        <v>61</v>
      </c>
      <c r="E16" s="156">
        <f>C16/2080</f>
        <v>0</v>
      </c>
      <c r="F16" s="157"/>
      <c r="H16" s="98"/>
      <c r="I16" s="97"/>
    </row>
    <row r="17" spans="3:9" ht="15">
      <c r="C17" s="48"/>
      <c r="D17" s="93"/>
      <c r="E17" s="96"/>
      <c r="F17" s="97"/>
      <c r="H17" s="98"/>
      <c r="I17" s="97"/>
    </row>
    <row r="18" spans="1:9" ht="15">
      <c r="A18" s="39" t="s">
        <v>63</v>
      </c>
      <c r="C18" s="107"/>
      <c r="D18" s="93" t="s">
        <v>61</v>
      </c>
      <c r="E18" s="156">
        <f>C18/2080</f>
        <v>0</v>
      </c>
      <c r="F18" s="157"/>
      <c r="H18" s="98"/>
      <c r="I18" s="97"/>
    </row>
    <row r="19" spans="3:9" ht="15">
      <c r="C19" s="48"/>
      <c r="E19" s="96"/>
      <c r="F19" s="97"/>
      <c r="H19" s="98"/>
      <c r="I19" s="97"/>
    </row>
    <row r="20" spans="1:9" ht="15">
      <c r="A20" s="39" t="s">
        <v>64</v>
      </c>
      <c r="C20" s="48"/>
      <c r="E20" s="156">
        <v>0.062</v>
      </c>
      <c r="F20" s="157"/>
      <c r="G20" s="45" t="s">
        <v>65</v>
      </c>
      <c r="H20" s="156">
        <f>E20</f>
        <v>0.062</v>
      </c>
      <c r="I20" s="157"/>
    </row>
    <row r="21" spans="3:9" ht="15">
      <c r="C21" s="48"/>
      <c r="E21" s="96"/>
      <c r="F21" s="97"/>
      <c r="G21" s="45"/>
      <c r="H21" s="98"/>
      <c r="I21" s="97"/>
    </row>
    <row r="22" spans="1:9" ht="15">
      <c r="A22" s="39" t="s">
        <v>66</v>
      </c>
      <c r="C22" s="48"/>
      <c r="E22" s="156">
        <v>0.0145</v>
      </c>
      <c r="F22" s="157"/>
      <c r="G22" s="45" t="s">
        <v>65</v>
      </c>
      <c r="H22" s="156">
        <f>E22</f>
        <v>0.0145</v>
      </c>
      <c r="I22" s="157"/>
    </row>
    <row r="23" spans="3:9" ht="15">
      <c r="C23" s="48"/>
      <c r="E23" s="98"/>
      <c r="F23" s="97"/>
      <c r="G23" s="45"/>
      <c r="H23" s="98"/>
      <c r="I23" s="97"/>
    </row>
    <row r="24" spans="1:9" ht="15">
      <c r="A24" s="39" t="s">
        <v>67</v>
      </c>
      <c r="C24" s="108"/>
      <c r="D24" s="93" t="s">
        <v>68</v>
      </c>
      <c r="E24" s="158" t="str">
        <f>IF(D9&gt;0,C24/D9," ")</f>
        <v> </v>
      </c>
      <c r="F24" s="159"/>
      <c r="G24" s="45" t="s">
        <v>65</v>
      </c>
      <c r="H24" s="156" t="str">
        <f>E24</f>
        <v> </v>
      </c>
      <c r="I24" s="157"/>
    </row>
    <row r="25" spans="3:9" ht="15">
      <c r="C25" s="99"/>
      <c r="E25" s="100"/>
      <c r="F25" s="97"/>
      <c r="G25" s="45"/>
      <c r="H25" s="98"/>
      <c r="I25" s="97"/>
    </row>
    <row r="26" spans="1:9" ht="15">
      <c r="A26" s="39" t="s">
        <v>69</v>
      </c>
      <c r="C26" s="108"/>
      <c r="D26" s="93" t="s">
        <v>68</v>
      </c>
      <c r="E26" s="158" t="str">
        <f>IF(D9&gt;0,C26/D9," ")</f>
        <v> </v>
      </c>
      <c r="F26" s="159"/>
      <c r="G26" s="45" t="s">
        <v>65</v>
      </c>
      <c r="H26" s="156" t="str">
        <f>E26</f>
        <v> </v>
      </c>
      <c r="I26" s="157"/>
    </row>
    <row r="27" spans="3:9" ht="15">
      <c r="C27" s="99"/>
      <c r="E27" s="100"/>
      <c r="F27" s="97"/>
      <c r="G27" s="45"/>
      <c r="H27" s="98"/>
      <c r="I27" s="97"/>
    </row>
    <row r="28" spans="1:9" ht="15">
      <c r="A28" s="39" t="s">
        <v>70</v>
      </c>
      <c r="C28" s="108"/>
      <c r="D28" s="93" t="s">
        <v>68</v>
      </c>
      <c r="E28" s="158" t="str">
        <f>IF(D9&gt;0,C28/D9," ")</f>
        <v> </v>
      </c>
      <c r="F28" s="159"/>
      <c r="G28" s="45" t="s">
        <v>71</v>
      </c>
      <c r="H28" s="156" t="str">
        <f>E28</f>
        <v> </v>
      </c>
      <c r="I28" s="157"/>
    </row>
    <row r="29" spans="3:9" ht="15">
      <c r="C29" s="99"/>
      <c r="E29" s="100"/>
      <c r="F29" s="97"/>
      <c r="G29" s="45"/>
      <c r="H29" s="98"/>
      <c r="I29" s="97"/>
    </row>
    <row r="30" spans="1:9" ht="15">
      <c r="A30" s="39" t="s">
        <v>72</v>
      </c>
      <c r="C30" s="108"/>
      <c r="D30" s="93" t="s">
        <v>68</v>
      </c>
      <c r="E30" s="158" t="str">
        <f>IF(D9&gt;0,C30/D9," ")</f>
        <v> </v>
      </c>
      <c r="F30" s="159"/>
      <c r="H30" s="98"/>
      <c r="I30" s="97"/>
    </row>
    <row r="31" spans="3:9" ht="15">
      <c r="C31" s="99"/>
      <c r="E31" s="100"/>
      <c r="F31" s="97"/>
      <c r="H31" s="98"/>
      <c r="I31" s="97"/>
    </row>
    <row r="32" spans="1:9" ht="15">
      <c r="A32" s="39" t="s">
        <v>73</v>
      </c>
      <c r="C32" s="108"/>
      <c r="D32" s="93" t="s">
        <v>68</v>
      </c>
      <c r="E32" s="158" t="str">
        <f>IF(D9&gt;0,C32/D9," ")</f>
        <v> </v>
      </c>
      <c r="F32" s="159"/>
      <c r="H32" s="98"/>
      <c r="I32" s="97"/>
    </row>
    <row r="33" spans="3:9" ht="15">
      <c r="C33" s="48"/>
      <c r="E33" s="98"/>
      <c r="F33" s="97"/>
      <c r="H33" s="98"/>
      <c r="I33" s="97"/>
    </row>
    <row r="34" spans="3:9" ht="15">
      <c r="C34" s="48"/>
      <c r="D34" s="39" t="s">
        <v>74</v>
      </c>
      <c r="E34" s="98"/>
      <c r="F34" s="97"/>
      <c r="H34" s="98"/>
      <c r="I34" s="97"/>
    </row>
    <row r="35" spans="3:9" ht="15.75" thickBot="1">
      <c r="C35" s="53"/>
      <c r="E35" s="98"/>
      <c r="F35" s="97"/>
      <c r="H35" s="98"/>
      <c r="I35" s="97"/>
    </row>
    <row r="36" spans="1:9" ht="15.75" thickTop="1">
      <c r="A36" s="25" t="s">
        <v>75</v>
      </c>
      <c r="B36" s="101"/>
      <c r="C36" s="101"/>
      <c r="D36" s="101"/>
      <c r="E36" s="162">
        <f>SUM(E14:F32)</f>
        <v>0.0765</v>
      </c>
      <c r="F36" s="162"/>
      <c r="G36" s="101"/>
      <c r="H36" s="163">
        <f>SUM(H20:I28)</f>
        <v>0.0765</v>
      </c>
      <c r="I36" s="164"/>
    </row>
    <row r="37" spans="1:11" ht="15">
      <c r="A37" s="165" t="s">
        <v>76</v>
      </c>
      <c r="B37" s="165"/>
      <c r="C37" s="165"/>
      <c r="D37" s="165"/>
      <c r="E37" s="165"/>
      <c r="F37" s="165"/>
      <c r="G37" s="165"/>
      <c r="H37" s="165"/>
      <c r="I37" s="165"/>
      <c r="J37" s="102"/>
      <c r="K37" s="102"/>
    </row>
    <row r="39" ht="15">
      <c r="A39" s="39" t="s">
        <v>77</v>
      </c>
    </row>
    <row r="40" ht="15">
      <c r="A40" s="39" t="s">
        <v>78</v>
      </c>
    </row>
    <row r="42" spans="1:8" ht="15">
      <c r="A42" s="103" t="s">
        <v>79</v>
      </c>
      <c r="B42" s="104"/>
      <c r="C42" s="104"/>
      <c r="D42" s="104"/>
      <c r="E42" s="104"/>
      <c r="F42" s="104"/>
      <c r="G42" s="104"/>
      <c r="H42" s="104"/>
    </row>
    <row r="43" spans="1:4" ht="15">
      <c r="A43" s="45"/>
      <c r="B43" s="166"/>
      <c r="C43" s="166"/>
      <c r="D43" s="105"/>
    </row>
    <row r="44" spans="1:8" ht="15">
      <c r="A44" s="45" t="s">
        <v>80</v>
      </c>
      <c r="B44" s="160"/>
      <c r="C44" s="160"/>
      <c r="D44" s="160"/>
      <c r="E44" s="160"/>
      <c r="F44" s="160"/>
      <c r="G44" s="160"/>
      <c r="H44" s="160"/>
    </row>
    <row r="45" ht="15">
      <c r="A45" s="45"/>
    </row>
    <row r="46" spans="1:3" ht="15">
      <c r="A46" s="45" t="s">
        <v>81</v>
      </c>
      <c r="B46" s="161"/>
      <c r="C46" s="161"/>
    </row>
    <row r="48" spans="1:8" ht="15">
      <c r="A48" s="34" t="s">
        <v>82</v>
      </c>
      <c r="H48" s="39" t="s">
        <v>74</v>
      </c>
    </row>
    <row r="49" ht="15">
      <c r="A49" s="34" t="s">
        <v>83</v>
      </c>
    </row>
  </sheetData>
  <mergeCells count="30">
    <mergeCell ref="B44:H44"/>
    <mergeCell ref="B46:C46"/>
    <mergeCell ref="E36:F36"/>
    <mergeCell ref="H36:I36"/>
    <mergeCell ref="A37:I37"/>
    <mergeCell ref="B43:C43"/>
    <mergeCell ref="E28:F28"/>
    <mergeCell ref="H28:I28"/>
    <mergeCell ref="E30:F30"/>
    <mergeCell ref="E32:F32"/>
    <mergeCell ref="E24:F24"/>
    <mergeCell ref="H24:I24"/>
    <mergeCell ref="E26:F26"/>
    <mergeCell ref="H26:I26"/>
    <mergeCell ref="E20:F20"/>
    <mergeCell ref="H20:I20"/>
    <mergeCell ref="E22:F22"/>
    <mergeCell ref="H22:I22"/>
    <mergeCell ref="H12:I12"/>
    <mergeCell ref="E14:F14"/>
    <mergeCell ref="E16:F16"/>
    <mergeCell ref="E18:F18"/>
    <mergeCell ref="D9:E9"/>
    <mergeCell ref="E12:F12"/>
    <mergeCell ref="A6:B6"/>
    <mergeCell ref="C6:F6"/>
    <mergeCell ref="A1:K1"/>
    <mergeCell ref="A3:K3"/>
    <mergeCell ref="A5:B5"/>
    <mergeCell ref="C5:F5"/>
  </mergeCells>
  <printOptions/>
  <pageMargins left="0.75" right="0.75" top="1" bottom="1" header="0.5" footer="0.5"/>
  <pageSetup fitToHeight="1" fitToWidth="1" horizontalDpi="600" verticalDpi="600" orientation="portrait" scale="84"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M42"/>
  <sheetViews>
    <sheetView tabSelected="1" zoomScalePageLayoutView="0" workbookViewId="0" topLeftCell="C1">
      <selection activeCell="F14" sqref="F14"/>
    </sheetView>
  </sheetViews>
  <sheetFormatPr defaultColWidth="9.140625" defaultRowHeight="15"/>
  <cols>
    <col min="1" max="1" width="9.140625" style="39" customWidth="1"/>
    <col min="2" max="2" width="13.7109375" style="39" customWidth="1"/>
    <col min="3" max="3" width="0.2890625" style="39" customWidth="1"/>
    <col min="4" max="4" width="10.28125" style="39" customWidth="1"/>
    <col min="5" max="5" width="14.140625" style="39" bestFit="1" customWidth="1"/>
    <col min="6" max="7" width="13.7109375" style="39" customWidth="1"/>
    <col min="8" max="8" width="13.00390625" style="39" customWidth="1"/>
    <col min="9" max="9" width="13.421875" style="39" customWidth="1"/>
    <col min="10" max="10" width="14.140625" style="39" customWidth="1"/>
    <col min="11" max="11" width="9.140625" style="39" customWidth="1"/>
    <col min="12" max="12" width="11.57421875" style="39" bestFit="1" customWidth="1"/>
    <col min="13" max="13" width="14.57421875" style="39" customWidth="1"/>
    <col min="14" max="16384" width="9.140625" style="39" customWidth="1"/>
  </cols>
  <sheetData>
    <row r="1" spans="1:13" s="10" customFormat="1" ht="20.25">
      <c r="A1" s="201" t="s">
        <v>32</v>
      </c>
      <c r="B1" s="201"/>
      <c r="C1" s="201"/>
      <c r="D1" s="201"/>
      <c r="E1" s="201"/>
      <c r="F1" s="201"/>
      <c r="G1" s="201"/>
      <c r="H1" s="102"/>
      <c r="I1" s="202" t="s">
        <v>90</v>
      </c>
      <c r="J1" s="203">
        <f>Request!D7</f>
        <v>0</v>
      </c>
      <c r="K1" s="203"/>
      <c r="L1" s="203"/>
      <c r="M1" s="105"/>
    </row>
    <row r="2" spans="1:13" s="10" customFormat="1" ht="15">
      <c r="A2" s="9"/>
      <c r="B2" s="9"/>
      <c r="C2" s="9"/>
      <c r="D2" s="9"/>
      <c r="E2" s="9"/>
      <c r="F2" s="9"/>
      <c r="G2" s="9"/>
      <c r="H2" s="11"/>
      <c r="I2" s="205" t="s">
        <v>115</v>
      </c>
      <c r="J2" s="213" t="s">
        <v>91</v>
      </c>
      <c r="K2" s="213"/>
      <c r="L2" s="213"/>
      <c r="M2" s="214"/>
    </row>
    <row r="3" spans="1:13" s="10" customFormat="1" ht="15">
      <c r="A3" s="167"/>
      <c r="B3" s="167"/>
      <c r="C3" s="167"/>
      <c r="D3" s="149"/>
      <c r="E3" s="149"/>
      <c r="F3" s="149"/>
      <c r="G3" s="149"/>
      <c r="H3" s="151"/>
      <c r="I3" s="151"/>
      <c r="J3" s="13"/>
      <c r="K3" s="11"/>
      <c r="L3" s="58"/>
      <c r="M3" s="59"/>
    </row>
    <row r="4" spans="1:13" s="10" customFormat="1" ht="15.75" thickBot="1">
      <c r="A4" s="9"/>
      <c r="B4" s="9"/>
      <c r="C4" s="9"/>
      <c r="D4" s="9"/>
      <c r="E4" s="9"/>
      <c r="F4" s="9"/>
      <c r="G4" s="9"/>
      <c r="H4" s="11"/>
      <c r="I4" s="11"/>
      <c r="J4" s="11"/>
      <c r="K4" s="11"/>
      <c r="L4" s="11"/>
      <c r="M4" s="9"/>
    </row>
    <row r="5" spans="1:13" s="10" customFormat="1" ht="15">
      <c r="A5" s="16" t="s">
        <v>33</v>
      </c>
      <c r="B5" s="17"/>
      <c r="C5" s="17"/>
      <c r="D5" s="60" t="s">
        <v>34</v>
      </c>
      <c r="E5" s="17"/>
      <c r="F5" s="17"/>
      <c r="G5" s="17"/>
      <c r="H5" s="17"/>
      <c r="I5" s="17"/>
      <c r="J5" s="17"/>
      <c r="K5" s="19" t="s">
        <v>18</v>
      </c>
      <c r="L5" s="21" t="s">
        <v>19</v>
      </c>
      <c r="M5" s="19" t="s">
        <v>18</v>
      </c>
    </row>
    <row r="6" spans="1:13" s="10" customFormat="1" ht="15">
      <c r="A6" s="61" t="s">
        <v>35</v>
      </c>
      <c r="B6" s="24"/>
      <c r="C6" s="24"/>
      <c r="D6" s="25" t="s">
        <v>31</v>
      </c>
      <c r="E6" s="125"/>
      <c r="F6" s="125"/>
      <c r="G6" s="125"/>
      <c r="H6" s="125"/>
      <c r="I6" s="125"/>
      <c r="J6" s="125"/>
      <c r="K6" s="62" t="s">
        <v>36</v>
      </c>
      <c r="L6" s="63" t="s">
        <v>24</v>
      </c>
      <c r="M6" s="62" t="s">
        <v>37</v>
      </c>
    </row>
    <row r="7" spans="1:13" s="10" customFormat="1" ht="15" hidden="1">
      <c r="A7" s="64"/>
      <c r="B7" s="47"/>
      <c r="C7" s="47"/>
      <c r="D7" s="48" t="s">
        <v>38</v>
      </c>
      <c r="E7" s="107"/>
      <c r="F7" s="107"/>
      <c r="G7" s="107"/>
      <c r="H7" s="107"/>
      <c r="I7" s="107"/>
      <c r="J7" s="107"/>
      <c r="K7" s="65">
        <f aca="true" t="shared" si="0" ref="K7:K32">SUM(E7:J7)</f>
        <v>0</v>
      </c>
      <c r="L7" s="66"/>
      <c r="M7" s="49">
        <f aca="true" t="shared" si="1" ref="M7:M32">K7*L7</f>
        <v>0</v>
      </c>
    </row>
    <row r="8" spans="1:13" s="10" customFormat="1" ht="15" hidden="1">
      <c r="A8" s="50"/>
      <c r="B8" s="51"/>
      <c r="C8" s="52"/>
      <c r="D8" s="53" t="s">
        <v>39</v>
      </c>
      <c r="E8" s="126"/>
      <c r="F8" s="126"/>
      <c r="G8" s="127"/>
      <c r="H8" s="126"/>
      <c r="I8" s="126"/>
      <c r="J8" s="126"/>
      <c r="K8" s="67">
        <f t="shared" si="0"/>
        <v>0</v>
      </c>
      <c r="L8" s="54">
        <f>L7*1.5</f>
        <v>0</v>
      </c>
      <c r="M8" s="55">
        <f t="shared" si="1"/>
        <v>0</v>
      </c>
    </row>
    <row r="9" spans="1:13" s="10" customFormat="1" ht="15">
      <c r="A9" s="168"/>
      <c r="B9" s="169"/>
      <c r="C9" s="56"/>
      <c r="D9" s="68" t="s">
        <v>38</v>
      </c>
      <c r="E9" s="128"/>
      <c r="F9" s="128"/>
      <c r="G9" s="128"/>
      <c r="H9" s="128"/>
      <c r="I9" s="128"/>
      <c r="J9" s="128"/>
      <c r="K9" s="69">
        <f t="shared" si="0"/>
        <v>0</v>
      </c>
      <c r="L9" s="124"/>
      <c r="M9" s="70">
        <f t="shared" si="1"/>
        <v>0</v>
      </c>
    </row>
    <row r="10" spans="1:13" s="10" customFormat="1" ht="15">
      <c r="A10" s="170"/>
      <c r="B10" s="171"/>
      <c r="C10" s="51"/>
      <c r="D10" s="71" t="s">
        <v>39</v>
      </c>
      <c r="E10" s="126"/>
      <c r="F10" s="126"/>
      <c r="G10" s="126"/>
      <c r="H10" s="126"/>
      <c r="I10" s="126"/>
      <c r="J10" s="126"/>
      <c r="K10" s="67">
        <f t="shared" si="0"/>
        <v>0</v>
      </c>
      <c r="L10" s="54">
        <f>L9*1.5</f>
        <v>0</v>
      </c>
      <c r="M10" s="55">
        <f t="shared" si="1"/>
        <v>0</v>
      </c>
    </row>
    <row r="11" spans="1:13" s="10" customFormat="1" ht="15">
      <c r="A11" s="178"/>
      <c r="B11" s="179"/>
      <c r="C11" s="56"/>
      <c r="D11" s="68" t="s">
        <v>38</v>
      </c>
      <c r="E11" s="128"/>
      <c r="F11" s="128"/>
      <c r="G11" s="128"/>
      <c r="H11" s="128"/>
      <c r="I11" s="128"/>
      <c r="J11" s="128"/>
      <c r="K11" s="69">
        <f t="shared" si="0"/>
        <v>0</v>
      </c>
      <c r="L11" s="124"/>
      <c r="M11" s="70">
        <f t="shared" si="1"/>
        <v>0</v>
      </c>
    </row>
    <row r="12" spans="1:13" s="10" customFormat="1" ht="15">
      <c r="A12" s="180"/>
      <c r="B12" s="181"/>
      <c r="C12" s="51"/>
      <c r="D12" s="71" t="s">
        <v>39</v>
      </c>
      <c r="E12" s="126"/>
      <c r="F12" s="126"/>
      <c r="G12" s="126"/>
      <c r="H12" s="126"/>
      <c r="I12" s="126"/>
      <c r="J12" s="126"/>
      <c r="K12" s="67">
        <f t="shared" si="0"/>
        <v>0</v>
      </c>
      <c r="L12" s="54">
        <f>L11*1.5</f>
        <v>0</v>
      </c>
      <c r="M12" s="55">
        <f t="shared" si="1"/>
        <v>0</v>
      </c>
    </row>
    <row r="13" spans="1:13" s="10" customFormat="1" ht="15">
      <c r="A13" s="178"/>
      <c r="B13" s="179"/>
      <c r="C13" s="56"/>
      <c r="D13" s="68" t="s">
        <v>38</v>
      </c>
      <c r="E13" s="128"/>
      <c r="F13" s="128"/>
      <c r="G13" s="128"/>
      <c r="H13" s="128"/>
      <c r="I13" s="128"/>
      <c r="J13" s="128"/>
      <c r="K13" s="69">
        <f t="shared" si="0"/>
        <v>0</v>
      </c>
      <c r="L13" s="124"/>
      <c r="M13" s="70">
        <f t="shared" si="1"/>
        <v>0</v>
      </c>
    </row>
    <row r="14" spans="1:13" s="10" customFormat="1" ht="15">
      <c r="A14" s="180"/>
      <c r="B14" s="181"/>
      <c r="C14" s="51"/>
      <c r="D14" s="71" t="s">
        <v>39</v>
      </c>
      <c r="E14" s="126"/>
      <c r="F14" s="126"/>
      <c r="G14" s="126"/>
      <c r="H14" s="126"/>
      <c r="I14" s="126"/>
      <c r="J14" s="126"/>
      <c r="K14" s="67">
        <f t="shared" si="0"/>
        <v>0</v>
      </c>
      <c r="L14" s="54">
        <f>L13*1.5</f>
        <v>0</v>
      </c>
      <c r="M14" s="55">
        <f t="shared" si="1"/>
        <v>0</v>
      </c>
    </row>
    <row r="15" spans="1:13" s="10" customFormat="1" ht="15">
      <c r="A15" s="178"/>
      <c r="B15" s="179"/>
      <c r="C15" s="56"/>
      <c r="D15" s="68" t="s">
        <v>38</v>
      </c>
      <c r="E15" s="128"/>
      <c r="F15" s="128"/>
      <c r="G15" s="128"/>
      <c r="H15" s="128"/>
      <c r="I15" s="128"/>
      <c r="J15" s="128"/>
      <c r="K15" s="69">
        <f t="shared" si="0"/>
        <v>0</v>
      </c>
      <c r="L15" s="124"/>
      <c r="M15" s="70">
        <f t="shared" si="1"/>
        <v>0</v>
      </c>
    </row>
    <row r="16" spans="1:13" s="10" customFormat="1" ht="15">
      <c r="A16" s="180"/>
      <c r="B16" s="181"/>
      <c r="C16" s="51"/>
      <c r="D16" s="71" t="s">
        <v>39</v>
      </c>
      <c r="E16" s="126"/>
      <c r="F16" s="126"/>
      <c r="G16" s="126"/>
      <c r="H16" s="126"/>
      <c r="I16" s="126"/>
      <c r="J16" s="126"/>
      <c r="K16" s="67">
        <f t="shared" si="0"/>
        <v>0</v>
      </c>
      <c r="L16" s="54">
        <f>L15*1.5</f>
        <v>0</v>
      </c>
      <c r="M16" s="55">
        <f t="shared" si="1"/>
        <v>0</v>
      </c>
    </row>
    <row r="17" spans="1:13" s="10" customFormat="1" ht="15">
      <c r="A17" s="178"/>
      <c r="B17" s="179"/>
      <c r="C17" s="56"/>
      <c r="D17" s="68" t="s">
        <v>38</v>
      </c>
      <c r="E17" s="128"/>
      <c r="F17" s="128"/>
      <c r="G17" s="128"/>
      <c r="H17" s="128"/>
      <c r="I17" s="128"/>
      <c r="J17" s="128"/>
      <c r="K17" s="69">
        <f t="shared" si="0"/>
        <v>0</v>
      </c>
      <c r="L17" s="124"/>
      <c r="M17" s="70">
        <f t="shared" si="1"/>
        <v>0</v>
      </c>
    </row>
    <row r="18" spans="1:13" s="10" customFormat="1" ht="15">
      <c r="A18" s="180"/>
      <c r="B18" s="181"/>
      <c r="C18" s="51"/>
      <c r="D18" s="71" t="s">
        <v>39</v>
      </c>
      <c r="E18" s="126"/>
      <c r="F18" s="126"/>
      <c r="G18" s="126"/>
      <c r="H18" s="126"/>
      <c r="I18" s="126"/>
      <c r="J18" s="126"/>
      <c r="K18" s="67">
        <f t="shared" si="0"/>
        <v>0</v>
      </c>
      <c r="L18" s="54">
        <f>L17*1.5</f>
        <v>0</v>
      </c>
      <c r="M18" s="55">
        <f t="shared" si="1"/>
        <v>0</v>
      </c>
    </row>
    <row r="19" spans="1:13" s="10" customFormat="1" ht="15">
      <c r="A19" s="178"/>
      <c r="B19" s="179"/>
      <c r="C19" s="56"/>
      <c r="D19" s="68" t="s">
        <v>38</v>
      </c>
      <c r="E19" s="128"/>
      <c r="F19" s="128"/>
      <c r="G19" s="128"/>
      <c r="H19" s="128"/>
      <c r="I19" s="128"/>
      <c r="J19" s="128"/>
      <c r="K19" s="69">
        <f t="shared" si="0"/>
        <v>0</v>
      </c>
      <c r="L19" s="124"/>
      <c r="M19" s="70">
        <f t="shared" si="1"/>
        <v>0</v>
      </c>
    </row>
    <row r="20" spans="1:13" s="10" customFormat="1" ht="15">
      <c r="A20" s="180"/>
      <c r="B20" s="181"/>
      <c r="C20" s="51"/>
      <c r="D20" s="71" t="s">
        <v>39</v>
      </c>
      <c r="E20" s="126"/>
      <c r="F20" s="126"/>
      <c r="G20" s="126"/>
      <c r="H20" s="126"/>
      <c r="I20" s="126"/>
      <c r="J20" s="126"/>
      <c r="K20" s="67">
        <f t="shared" si="0"/>
        <v>0</v>
      </c>
      <c r="L20" s="54">
        <f>L19*1.5</f>
        <v>0</v>
      </c>
      <c r="M20" s="55">
        <f t="shared" si="1"/>
        <v>0</v>
      </c>
    </row>
    <row r="21" spans="1:13" s="10" customFormat="1" ht="15">
      <c r="A21" s="178"/>
      <c r="B21" s="179"/>
      <c r="C21" s="56"/>
      <c r="D21" s="68" t="s">
        <v>38</v>
      </c>
      <c r="E21" s="128"/>
      <c r="F21" s="128"/>
      <c r="G21" s="128"/>
      <c r="H21" s="128"/>
      <c r="I21" s="128"/>
      <c r="J21" s="128"/>
      <c r="K21" s="69">
        <f t="shared" si="0"/>
        <v>0</v>
      </c>
      <c r="L21" s="124"/>
      <c r="M21" s="70">
        <f t="shared" si="1"/>
        <v>0</v>
      </c>
    </row>
    <row r="22" spans="1:13" s="10" customFormat="1" ht="15">
      <c r="A22" s="180"/>
      <c r="B22" s="181"/>
      <c r="C22" s="51"/>
      <c r="D22" s="71" t="s">
        <v>39</v>
      </c>
      <c r="E22" s="126"/>
      <c r="F22" s="126"/>
      <c r="G22" s="126"/>
      <c r="H22" s="126"/>
      <c r="I22" s="126"/>
      <c r="J22" s="126"/>
      <c r="K22" s="67">
        <f t="shared" si="0"/>
        <v>0</v>
      </c>
      <c r="L22" s="54">
        <f>L21*1.5</f>
        <v>0</v>
      </c>
      <c r="M22" s="55">
        <f t="shared" si="1"/>
        <v>0</v>
      </c>
    </row>
    <row r="23" spans="1:13" s="10" customFormat="1" ht="15">
      <c r="A23" s="178"/>
      <c r="B23" s="179"/>
      <c r="C23" s="56"/>
      <c r="D23" s="68" t="s">
        <v>38</v>
      </c>
      <c r="E23" s="128"/>
      <c r="F23" s="128"/>
      <c r="G23" s="128"/>
      <c r="H23" s="128"/>
      <c r="I23" s="128"/>
      <c r="J23" s="128"/>
      <c r="K23" s="69">
        <f t="shared" si="0"/>
        <v>0</v>
      </c>
      <c r="L23" s="124"/>
      <c r="M23" s="70">
        <f t="shared" si="1"/>
        <v>0</v>
      </c>
    </row>
    <row r="24" spans="1:13" s="10" customFormat="1" ht="15">
      <c r="A24" s="180"/>
      <c r="B24" s="181"/>
      <c r="C24" s="51"/>
      <c r="D24" s="71" t="s">
        <v>39</v>
      </c>
      <c r="E24" s="126"/>
      <c r="F24" s="126"/>
      <c r="G24" s="126"/>
      <c r="H24" s="126"/>
      <c r="I24" s="126"/>
      <c r="J24" s="126"/>
      <c r="K24" s="67">
        <f t="shared" si="0"/>
        <v>0</v>
      </c>
      <c r="L24" s="54">
        <f>L23*1.5</f>
        <v>0</v>
      </c>
      <c r="M24" s="55">
        <f t="shared" si="1"/>
        <v>0</v>
      </c>
    </row>
    <row r="25" spans="1:13" s="10" customFormat="1" ht="15">
      <c r="A25" s="178"/>
      <c r="B25" s="179"/>
      <c r="C25" s="56"/>
      <c r="D25" s="68" t="s">
        <v>38</v>
      </c>
      <c r="E25" s="128"/>
      <c r="F25" s="128"/>
      <c r="G25" s="128"/>
      <c r="H25" s="128"/>
      <c r="I25" s="128"/>
      <c r="J25" s="128"/>
      <c r="K25" s="69">
        <f t="shared" si="0"/>
        <v>0</v>
      </c>
      <c r="L25" s="124"/>
      <c r="M25" s="70">
        <f t="shared" si="1"/>
        <v>0</v>
      </c>
    </row>
    <row r="26" spans="1:13" s="10" customFormat="1" ht="15">
      <c r="A26" s="180"/>
      <c r="B26" s="181"/>
      <c r="C26" s="51"/>
      <c r="D26" s="71" t="s">
        <v>39</v>
      </c>
      <c r="E26" s="126"/>
      <c r="F26" s="126"/>
      <c r="G26" s="126"/>
      <c r="H26" s="126"/>
      <c r="I26" s="126"/>
      <c r="J26" s="126"/>
      <c r="K26" s="67">
        <f t="shared" si="0"/>
        <v>0</v>
      </c>
      <c r="L26" s="54">
        <f>L25*1.5</f>
        <v>0</v>
      </c>
      <c r="M26" s="55">
        <f t="shared" si="1"/>
        <v>0</v>
      </c>
    </row>
    <row r="27" spans="1:13" s="10" customFormat="1" ht="15">
      <c r="A27" s="178"/>
      <c r="B27" s="179"/>
      <c r="C27" s="56"/>
      <c r="D27" s="68" t="s">
        <v>38</v>
      </c>
      <c r="E27" s="128"/>
      <c r="F27" s="128"/>
      <c r="G27" s="128"/>
      <c r="H27" s="128"/>
      <c r="I27" s="128"/>
      <c r="J27" s="128"/>
      <c r="K27" s="69">
        <f t="shared" si="0"/>
        <v>0</v>
      </c>
      <c r="L27" s="124"/>
      <c r="M27" s="70">
        <f t="shared" si="1"/>
        <v>0</v>
      </c>
    </row>
    <row r="28" spans="1:13" s="10" customFormat="1" ht="15">
      <c r="A28" s="180"/>
      <c r="B28" s="181"/>
      <c r="C28" s="51"/>
      <c r="D28" s="71" t="s">
        <v>39</v>
      </c>
      <c r="E28" s="126"/>
      <c r="F28" s="126"/>
      <c r="G28" s="126"/>
      <c r="H28" s="126"/>
      <c r="I28" s="126"/>
      <c r="J28" s="126"/>
      <c r="K28" s="67">
        <f t="shared" si="0"/>
        <v>0</v>
      </c>
      <c r="L28" s="54">
        <f>L27*1.5</f>
        <v>0</v>
      </c>
      <c r="M28" s="55">
        <f t="shared" si="1"/>
        <v>0</v>
      </c>
    </row>
    <row r="29" spans="1:13" s="10" customFormat="1" ht="15">
      <c r="A29" s="178"/>
      <c r="B29" s="179"/>
      <c r="C29" s="56"/>
      <c r="D29" s="68" t="s">
        <v>38</v>
      </c>
      <c r="E29" s="128"/>
      <c r="F29" s="128"/>
      <c r="G29" s="128"/>
      <c r="H29" s="128"/>
      <c r="I29" s="128"/>
      <c r="J29" s="128"/>
      <c r="K29" s="69">
        <f t="shared" si="0"/>
        <v>0</v>
      </c>
      <c r="L29" s="124"/>
      <c r="M29" s="70">
        <f t="shared" si="1"/>
        <v>0</v>
      </c>
    </row>
    <row r="30" spans="1:13" s="10" customFormat="1" ht="15">
      <c r="A30" s="180"/>
      <c r="B30" s="181"/>
      <c r="C30" s="51"/>
      <c r="D30" s="71" t="s">
        <v>39</v>
      </c>
      <c r="E30" s="126"/>
      <c r="F30" s="126"/>
      <c r="G30" s="126"/>
      <c r="H30" s="126"/>
      <c r="I30" s="126"/>
      <c r="J30" s="126"/>
      <c r="K30" s="67">
        <f t="shared" si="0"/>
        <v>0</v>
      </c>
      <c r="L30" s="54">
        <f>L29*1.5</f>
        <v>0</v>
      </c>
      <c r="M30" s="55">
        <f t="shared" si="1"/>
        <v>0</v>
      </c>
    </row>
    <row r="31" spans="1:13" s="10" customFormat="1" ht="15">
      <c r="A31" s="178"/>
      <c r="B31" s="179"/>
      <c r="C31" s="56"/>
      <c r="D31" s="68" t="s">
        <v>38</v>
      </c>
      <c r="E31" s="128"/>
      <c r="F31" s="128"/>
      <c r="G31" s="128"/>
      <c r="H31" s="128"/>
      <c r="I31" s="128"/>
      <c r="J31" s="128"/>
      <c r="K31" s="69">
        <f t="shared" si="0"/>
        <v>0</v>
      </c>
      <c r="L31" s="124"/>
      <c r="M31" s="70">
        <f t="shared" si="1"/>
        <v>0</v>
      </c>
    </row>
    <row r="32" spans="1:13" ht="15.75" thickBot="1">
      <c r="A32" s="186"/>
      <c r="B32" s="187"/>
      <c r="C32" s="57"/>
      <c r="D32" s="72" t="s">
        <v>39</v>
      </c>
      <c r="E32" s="129"/>
      <c r="F32" s="129"/>
      <c r="G32" s="129"/>
      <c r="H32" s="129"/>
      <c r="I32" s="130"/>
      <c r="J32" s="130"/>
      <c r="K32" s="73">
        <f t="shared" si="0"/>
        <v>0</v>
      </c>
      <c r="L32" s="74">
        <f>L31*1.5</f>
        <v>0</v>
      </c>
      <c r="M32" s="75">
        <f t="shared" si="1"/>
        <v>0</v>
      </c>
    </row>
    <row r="33" spans="1:13" ht="15">
      <c r="A33" s="76" t="s">
        <v>40</v>
      </c>
      <c r="B33" s="77">
        <f>M33</f>
        <v>0</v>
      </c>
      <c r="C33" s="78"/>
      <c r="D33" s="78" t="s">
        <v>41</v>
      </c>
      <c r="E33" s="78"/>
      <c r="F33" s="79">
        <f>Fringe!E36</f>
        <v>0.0765</v>
      </c>
      <c r="G33" s="78" t="s">
        <v>42</v>
      </c>
      <c r="H33" s="80">
        <f>B33*F33</f>
        <v>0</v>
      </c>
      <c r="I33" s="76" t="s">
        <v>43</v>
      </c>
      <c r="J33" s="78"/>
      <c r="K33" s="81">
        <f>SUM(K7:K32)</f>
        <v>0</v>
      </c>
      <c r="L33" s="82" t="s">
        <v>44</v>
      </c>
      <c r="M33" s="83">
        <f>M7+M9+M11+M13+M15+M17+M19+M21+M23+M25+M27+M29+M31</f>
        <v>0</v>
      </c>
    </row>
    <row r="34" spans="1:13" ht="15">
      <c r="A34" s="76" t="s">
        <v>45</v>
      </c>
      <c r="B34" s="77">
        <f>M34</f>
        <v>0</v>
      </c>
      <c r="C34" s="78"/>
      <c r="D34" s="78" t="s">
        <v>41</v>
      </c>
      <c r="E34" s="78"/>
      <c r="F34" s="79">
        <f>Fringe!H36</f>
        <v>0.0765</v>
      </c>
      <c r="G34" s="78" t="s">
        <v>42</v>
      </c>
      <c r="H34" s="80">
        <f>B34*F34</f>
        <v>0</v>
      </c>
      <c r="I34" s="84"/>
      <c r="J34" s="85"/>
      <c r="K34" s="85"/>
      <c r="L34" s="86" t="s">
        <v>46</v>
      </c>
      <c r="M34" s="87">
        <f>M8+M10+M12+M14+M16+M18+M20+M22+M24+M26+M28+M30+M32</f>
        <v>0</v>
      </c>
    </row>
    <row r="35" spans="1:13" ht="15">
      <c r="A35" s="34"/>
      <c r="B35" s="34"/>
      <c r="C35" s="34"/>
      <c r="D35" s="34"/>
      <c r="E35" s="34"/>
      <c r="F35" s="34"/>
      <c r="G35" s="34"/>
      <c r="H35" s="34"/>
      <c r="I35" s="34"/>
      <c r="J35" s="34"/>
      <c r="K35" s="34"/>
      <c r="L35" s="86" t="s">
        <v>47</v>
      </c>
      <c r="M35" s="88">
        <f>SUM(M33:M34)</f>
        <v>0</v>
      </c>
    </row>
    <row r="36" spans="1:13" ht="15">
      <c r="A36" s="34"/>
      <c r="B36" s="34"/>
      <c r="C36" s="35"/>
      <c r="D36" s="34"/>
      <c r="E36" s="34"/>
      <c r="F36" s="34"/>
      <c r="G36" s="34"/>
      <c r="H36" s="34"/>
      <c r="I36" s="34"/>
      <c r="J36" s="34"/>
      <c r="K36" s="34"/>
      <c r="L36" s="86" t="s">
        <v>48</v>
      </c>
      <c r="M36" s="88">
        <f>H33</f>
        <v>0</v>
      </c>
    </row>
    <row r="37" spans="1:13" ht="15.75" thickBot="1">
      <c r="A37" s="172" t="s">
        <v>49</v>
      </c>
      <c r="B37" s="173"/>
      <c r="C37" s="173"/>
      <c r="D37" s="174">
        <f>M34+M37</f>
        <v>0</v>
      </c>
      <c r="E37" s="175"/>
      <c r="F37" s="35"/>
      <c r="G37" s="34"/>
      <c r="H37" s="34"/>
      <c r="I37" s="34"/>
      <c r="J37" s="34"/>
      <c r="K37" s="34"/>
      <c r="L37" s="82" t="s">
        <v>50</v>
      </c>
      <c r="M37" s="89">
        <f>H34</f>
        <v>0</v>
      </c>
    </row>
    <row r="38" spans="1:13" ht="16.5" thickBot="1" thickTop="1">
      <c r="A38" s="34"/>
      <c r="B38" s="34"/>
      <c r="C38" s="34"/>
      <c r="D38" s="34"/>
      <c r="E38" s="34"/>
      <c r="F38" s="34"/>
      <c r="G38" s="34"/>
      <c r="H38" s="34"/>
      <c r="I38" s="34"/>
      <c r="J38" s="176" t="s">
        <v>51</v>
      </c>
      <c r="K38" s="177"/>
      <c r="L38" s="177"/>
      <c r="M38" s="90">
        <f>SUM(M35:M37)</f>
        <v>0</v>
      </c>
    </row>
    <row r="39" spans="1:13" ht="15.75" thickTop="1">
      <c r="A39" s="34"/>
      <c r="B39" s="34"/>
      <c r="C39" s="34"/>
      <c r="D39" s="34"/>
      <c r="E39" s="34"/>
      <c r="F39" s="34"/>
      <c r="G39" s="34"/>
      <c r="H39" s="34"/>
      <c r="I39" s="34"/>
      <c r="J39" s="34"/>
      <c r="K39" s="43"/>
      <c r="L39" s="44"/>
      <c r="M39" s="42"/>
    </row>
    <row r="40" spans="1:13" ht="15.75" thickBot="1">
      <c r="A40" s="182" t="s">
        <v>52</v>
      </c>
      <c r="B40" s="182"/>
      <c r="C40" s="183"/>
      <c r="D40" s="183"/>
      <c r="E40" s="183"/>
      <c r="F40" s="183"/>
      <c r="G40" s="45" t="s">
        <v>30</v>
      </c>
      <c r="H40" s="184"/>
      <c r="I40" s="184"/>
      <c r="J40" s="184"/>
      <c r="L40" s="45" t="s">
        <v>31</v>
      </c>
      <c r="M40" s="91"/>
    </row>
    <row r="41" spans="4:6" ht="15">
      <c r="D41" s="185"/>
      <c r="E41" s="185"/>
      <c r="F41" s="185"/>
    </row>
    <row r="42" ht="15">
      <c r="A42" s="34" t="s">
        <v>28</v>
      </c>
    </row>
    <row r="43" ht="15"/>
    <row r="44" ht="15"/>
  </sheetData>
  <sheetProtection/>
  <mergeCells count="36">
    <mergeCell ref="A31:B31"/>
    <mergeCell ref="A32:B32"/>
    <mergeCell ref="A30:B30"/>
    <mergeCell ref="J2:M2"/>
    <mergeCell ref="A26:B26"/>
    <mergeCell ref="A27:B27"/>
    <mergeCell ref="A28:B28"/>
    <mergeCell ref="A29:B29"/>
    <mergeCell ref="A40:B40"/>
    <mergeCell ref="C40:F40"/>
    <mergeCell ref="H40:J40"/>
    <mergeCell ref="D41:F41"/>
    <mergeCell ref="J38:L38"/>
    <mergeCell ref="A11:B11"/>
    <mergeCell ref="A12:B12"/>
    <mergeCell ref="A13:B13"/>
    <mergeCell ref="A14:B14"/>
    <mergeCell ref="A15:B15"/>
    <mergeCell ref="A16:B16"/>
    <mergeCell ref="A17:B17"/>
    <mergeCell ref="A18:B18"/>
    <mergeCell ref="A19:B19"/>
    <mergeCell ref="A9:B9"/>
    <mergeCell ref="A10:B10"/>
    <mergeCell ref="A37:C37"/>
    <mergeCell ref="D37:E37"/>
    <mergeCell ref="A20:B20"/>
    <mergeCell ref="A21:B21"/>
    <mergeCell ref="A22:B22"/>
    <mergeCell ref="A23:B23"/>
    <mergeCell ref="A24:B24"/>
    <mergeCell ref="A25:B25"/>
    <mergeCell ref="A1:G1"/>
    <mergeCell ref="A3:C3"/>
    <mergeCell ref="D3:G3"/>
    <mergeCell ref="H3:I3"/>
  </mergeCells>
  <printOptions/>
  <pageMargins left="0.7" right="0.7" top="0.75" bottom="0.75" header="0.3" footer="0.3"/>
  <pageSetup fitToHeight="1" fitToWidth="1" horizontalDpi="600" verticalDpi="600" orientation="landscape" scale="8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Annie Ford, PA 360-337-0164</dc:creator>
  <cp:keywords/>
  <dc:description/>
  <cp:lastModifiedBy>A-WCA36050</cp:lastModifiedBy>
  <cp:lastPrinted>2011-10-17T17:48:15Z</cp:lastPrinted>
  <dcterms:created xsi:type="dcterms:W3CDTF">2011-10-04T20:13:07Z</dcterms:created>
  <dcterms:modified xsi:type="dcterms:W3CDTF">2011-10-17T17:49:51Z</dcterms:modified>
  <cp:category/>
  <cp:version/>
  <cp:contentType/>
  <cp:contentStatus/>
</cp:coreProperties>
</file>